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3800" windowHeight="74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J70" i="1" l="1"/>
  <c r="J71" i="1"/>
  <c r="J72" i="1"/>
  <c r="J73" i="1"/>
  <c r="J74" i="1"/>
  <c r="J75" i="1"/>
  <c r="J76" i="1"/>
  <c r="J77" i="1"/>
  <c r="J78" i="1"/>
  <c r="J79" i="1"/>
  <c r="J80" i="1"/>
  <c r="J81" i="1"/>
  <c r="K70" i="1" l="1"/>
</calcChain>
</file>

<file path=xl/sharedStrings.xml><?xml version="1.0" encoding="utf-8"?>
<sst xmlns="http://schemas.openxmlformats.org/spreadsheetml/2006/main" count="265" uniqueCount="257">
  <si>
    <t>AS</t>
    <phoneticPr fontId="1"/>
  </si>
  <si>
    <t>AM</t>
    <phoneticPr fontId="1"/>
  </si>
  <si>
    <t>AL</t>
    <phoneticPr fontId="1"/>
  </si>
  <si>
    <t>BS</t>
    <phoneticPr fontId="1"/>
  </si>
  <si>
    <t>BL</t>
    <phoneticPr fontId="1"/>
  </si>
  <si>
    <t>CS</t>
    <phoneticPr fontId="1"/>
  </si>
  <si>
    <t>CM</t>
    <phoneticPr fontId="1"/>
  </si>
  <si>
    <t>CL</t>
    <phoneticPr fontId="1"/>
  </si>
  <si>
    <t>DS</t>
    <phoneticPr fontId="1"/>
  </si>
  <si>
    <t>DM</t>
    <phoneticPr fontId="1"/>
  </si>
  <si>
    <t>DL</t>
    <phoneticPr fontId="1"/>
  </si>
  <si>
    <t>EL</t>
    <phoneticPr fontId="1"/>
  </si>
  <si>
    <t>NP-1B</t>
    <phoneticPr fontId="1"/>
  </si>
  <si>
    <t>Max CPU time(H)</t>
    <phoneticPr fontId="1"/>
  </si>
  <si>
    <t>Default Mem(GiB)</t>
    <phoneticPr fontId="1"/>
  </si>
  <si>
    <t>Max Mem(GiB)</t>
    <phoneticPr fontId="1"/>
  </si>
  <si>
    <t>Job Class</t>
    <phoneticPr fontId="1"/>
  </si>
  <si>
    <t>Research Group</t>
    <phoneticPr fontId="1"/>
  </si>
  <si>
    <t>NP-1A</t>
    <phoneticPr fontId="1"/>
  </si>
  <si>
    <t>NP-1C</t>
    <phoneticPr fontId="1"/>
  </si>
  <si>
    <t>Theory</t>
    <phoneticPr fontId="1"/>
  </si>
  <si>
    <t>Belle-NPC</t>
    <phoneticPr fontId="1"/>
  </si>
  <si>
    <t>Large MEM</t>
    <phoneticPr fontId="1"/>
  </si>
  <si>
    <t>LS</t>
    <phoneticPr fontId="1"/>
  </si>
  <si>
    <t>LL</t>
    <phoneticPr fontId="1"/>
  </si>
  <si>
    <r>
      <t>★新規⇒</t>
    </r>
    <r>
      <rPr>
        <sz val="11"/>
        <color rgb="FFFF0000"/>
        <rFont val="ＭＳ Ｐゴシック"/>
        <family val="3"/>
        <charset val="128"/>
        <scheme val="minor"/>
      </rPr>
      <t>作成せず</t>
    </r>
    <rPh sb="1" eb="3">
      <t>シンキ</t>
    </rPh>
    <rPh sb="4" eb="6">
      <t>サクセイ</t>
    </rPh>
    <phoneticPr fontId="1"/>
  </si>
  <si>
    <t>★利用者マニュアル</t>
    <rPh sb="1" eb="4">
      <t>リヨウシャ</t>
    </rPh>
    <phoneticPr fontId="1"/>
  </si>
  <si>
    <t>概要(Overview)</t>
    <rPh sb="0" eb="2">
      <t>ガイヨウ</t>
    </rPh>
    <phoneticPr fontId="1"/>
  </si>
  <si>
    <t>本システムは1120core(45nodes*24cores+2nodes*20cores)を有したLinuxクラスタと5PBのストレージシステムから構成されます。</t>
    <rPh sb="0" eb="1">
      <t>ホン</t>
    </rPh>
    <rPh sb="47" eb="48">
      <t>ユウ</t>
    </rPh>
    <rPh sb="75" eb="77">
      <t>コウセイ</t>
    </rPh>
    <phoneticPr fontId="1"/>
  </si>
  <si>
    <t>バッチサーバは、Xeon E5-2697v2(IvyBridge-EP 12core, 2.7GHz)を2個と64GiBメモリを有したバッチサーバと、Xeon E5-2680v2</t>
    <rPh sb="53" eb="54">
      <t>コ</t>
    </rPh>
    <rPh sb="64" eb="65">
      <t>ユウ</t>
    </rPh>
    <phoneticPr fontId="1"/>
  </si>
  <si>
    <t>(IvyBridge-EP 10core, 2.8GHz)を2個と160GiBを有したバッチサーバの2種類があります。</t>
    <rPh sb="31" eb="32">
      <t>コ</t>
    </rPh>
    <rPh sb="40" eb="41">
      <t>ユウ</t>
    </rPh>
    <rPh sb="51" eb="53">
      <t>シュルイ</t>
    </rPh>
    <phoneticPr fontId="1"/>
  </si>
  <si>
    <t>　　製造元：富士通株式会社</t>
    <rPh sb="2" eb="4">
      <t>セイゾウ</t>
    </rPh>
    <rPh sb="4" eb="5">
      <t>モト</t>
    </rPh>
    <rPh sb="6" eb="9">
      <t>フジツウ</t>
    </rPh>
    <rPh sb="9" eb="11">
      <t>カブシキ</t>
    </rPh>
    <rPh sb="11" eb="13">
      <t>カイシャ</t>
    </rPh>
    <phoneticPr fontId="1"/>
  </si>
  <si>
    <t>種別</t>
    <rPh sb="0" eb="2">
      <t>シュベツ</t>
    </rPh>
    <phoneticPr fontId="1"/>
  </si>
  <si>
    <t>モデル</t>
    <phoneticPr fontId="1"/>
  </si>
  <si>
    <t>数量</t>
    <rPh sb="0" eb="2">
      <t>スウリョウ</t>
    </rPh>
    <phoneticPr fontId="1"/>
  </si>
  <si>
    <t>PRIMERGY CX250S2</t>
    <phoneticPr fontId="1"/>
  </si>
  <si>
    <t>会話型サーバ</t>
    <rPh sb="0" eb="3">
      <t>カイワガタ</t>
    </rPh>
    <phoneticPr fontId="1"/>
  </si>
  <si>
    <t>PRIMERGY RX200S8</t>
    <phoneticPr fontId="1"/>
  </si>
  <si>
    <t>ログインサーバ</t>
    <phoneticPr fontId="1"/>
  </si>
  <si>
    <t>ファイル転送サーバ</t>
    <rPh sb="4" eb="6">
      <t>テンソウ</t>
    </rPh>
    <phoneticPr fontId="1"/>
  </si>
  <si>
    <t>オンラインステーション</t>
    <phoneticPr fontId="1"/>
  </si>
  <si>
    <t>PRIMERGY RX200S8</t>
    <phoneticPr fontId="1"/>
  </si>
  <si>
    <t>PRIMERGY RX300S8</t>
    <phoneticPr fontId="1"/>
  </si>
  <si>
    <t>PRIMERGY RX300S8</t>
    <phoneticPr fontId="1"/>
  </si>
  <si>
    <t>CPU/node</t>
    <phoneticPr fontId="1"/>
  </si>
  <si>
    <t>cores/node</t>
    <phoneticPr fontId="1"/>
  </si>
  <si>
    <t>バッチサーバ1</t>
    <phoneticPr fontId="1"/>
  </si>
  <si>
    <t>バッチサーバ2</t>
    <phoneticPr fontId="1"/>
  </si>
  <si>
    <t>PRIMERGY CX250S2</t>
    <phoneticPr fontId="1"/>
  </si>
  <si>
    <t>Memory(GiB)</t>
    <phoneticPr fontId="1"/>
  </si>
  <si>
    <t>E5-2697v2 2.7GHz</t>
    <phoneticPr fontId="1"/>
  </si>
  <si>
    <t>E5-2680v2 2.8GHz</t>
    <phoneticPr fontId="1"/>
  </si>
  <si>
    <t>E5-2667v2 3.3GHz</t>
    <phoneticPr fontId="1"/>
  </si>
  <si>
    <t>E5-2697v2 2.7GHz</t>
    <phoneticPr fontId="1"/>
  </si>
  <si>
    <t>ストレージ</t>
    <phoneticPr fontId="1"/>
  </si>
  <si>
    <t>　　製造元：Date Direct Networks</t>
    <rPh sb="2" eb="4">
      <t>セイゾウ</t>
    </rPh>
    <rPh sb="4" eb="5">
      <t>モト</t>
    </rPh>
    <phoneticPr fontId="1"/>
  </si>
  <si>
    <t>SFA12KXE+SS8460</t>
    <phoneticPr fontId="1"/>
  </si>
  <si>
    <t>コントローラ数</t>
    <rPh sb="6" eb="7">
      <t>スウ</t>
    </rPh>
    <phoneticPr fontId="1"/>
  </si>
  <si>
    <t>エンクロージャ数</t>
    <rPh sb="7" eb="8">
      <t>スウ</t>
    </rPh>
    <phoneticPr fontId="1"/>
  </si>
  <si>
    <t>総disk本数</t>
    <rPh sb="0" eb="1">
      <t>ソウ</t>
    </rPh>
    <rPh sb="5" eb="7">
      <t>ホンスウ</t>
    </rPh>
    <phoneticPr fontId="1"/>
  </si>
  <si>
    <t>総物理容量(PB)</t>
    <rPh sb="0" eb="1">
      <t>ソウ</t>
    </rPh>
    <rPh sb="1" eb="3">
      <t>ブツリ</t>
    </rPh>
    <rPh sb="3" eb="5">
      <t>ヨウリョウ</t>
    </rPh>
    <phoneticPr fontId="1"/>
  </si>
  <si>
    <t>バッチサーバと会話型サーバのスケジューラとコンパイラは以下の通りです。</t>
    <rPh sb="7" eb="10">
      <t>カイワガタ</t>
    </rPh>
    <rPh sb="27" eb="29">
      <t>イカ</t>
    </rPh>
    <rPh sb="30" eb="31">
      <t>トオ</t>
    </rPh>
    <phoneticPr fontId="1"/>
  </si>
  <si>
    <t>・スケジューラ： PBS proffesional</t>
    <phoneticPr fontId="1"/>
  </si>
  <si>
    <t>・コンパイラ： インテル Parallel Studio XE 2015 Cluster Edition(Fortran/C/C++/MPI)</t>
    <phoneticPr fontId="1"/>
  </si>
  <si>
    <t xml:space="preserve">                 GNUコンパイラ(C/C++/Fortran/java)</t>
    <phoneticPr fontId="1"/>
  </si>
  <si>
    <t>・ライブラリ： MKL(BLAS/LAPACK/ScaLAPACK)</t>
    <phoneticPr fontId="1"/>
  </si>
  <si>
    <t>・その他： Perl, Ruby, PHP, Python, Tcl/Tk</t>
    <rPh sb="3" eb="4">
      <t>タ</t>
    </rPh>
    <phoneticPr fontId="1"/>
  </si>
  <si>
    <r>
      <t>文字コードは</t>
    </r>
    <r>
      <rPr>
        <sz val="11"/>
        <color rgb="FFFF0000"/>
        <rFont val="ＭＳ Ｐゴシック"/>
        <family val="3"/>
        <charset val="128"/>
        <scheme val="minor"/>
      </rPr>
      <t>UTF-8</t>
    </r>
    <r>
      <rPr>
        <sz val="11"/>
        <rFont val="ＭＳ Ｐゴシック"/>
        <family val="3"/>
        <charset val="128"/>
        <scheme val="minor"/>
      </rPr>
      <t>です。</t>
    </r>
    <rPh sb="0" eb="2">
      <t>モジ</t>
    </rPh>
    <phoneticPr fontId="1"/>
  </si>
  <si>
    <t>会話型サーバとバッチサーバの利用について</t>
    <rPh sb="0" eb="3">
      <t>カイワガタ</t>
    </rPh>
    <rPh sb="14" eb="16">
      <t>リヨウ</t>
    </rPh>
    <phoneticPr fontId="1"/>
  </si>
  <si>
    <t>・サーバ</t>
    <phoneticPr fontId="1"/>
  </si>
  <si>
    <t>・ストレージ</t>
    <phoneticPr fontId="1"/>
  </si>
  <si>
    <t>・ソフトウェア</t>
    <phoneticPr fontId="1"/>
  </si>
  <si>
    <t>・システム標準文字コード</t>
    <rPh sb="5" eb="7">
      <t>ヒョウジュン</t>
    </rPh>
    <rPh sb="7" eb="9">
      <t>モジ</t>
    </rPh>
    <phoneticPr fontId="1"/>
  </si>
  <si>
    <t>・miho-1 and miho-2</t>
    <phoneticPr fontId="1"/>
  </si>
  <si>
    <t>・Interactive use (editing files, managing files, developing programs, submitting batch jobs, PAW sessions,...etc)</t>
    <phoneticPr fontId="1"/>
  </si>
  <si>
    <t>・Do not execute heavy calculations on miho-1,2. For such purpose, use batch servers. The batch servers can be also used interactively.</t>
    <phoneticPr fontId="1"/>
  </si>
  <si>
    <t>・miho-1,2では負荷の重い計算等を実行しないでください。その様な目的にはバッチサーバーをご利用下さい。バッチサーバーはインタラクティブに利用する事も可能です。</t>
    <phoneticPr fontId="1"/>
  </si>
  <si>
    <t>・batch servers</t>
    <phoneticPr fontId="1"/>
  </si>
  <si>
    <t>See information in detail for the usage.</t>
    <phoneticPr fontId="1"/>
  </si>
  <si>
    <t>・The main computing servers of this HPC server.</t>
    <phoneticPr fontId="1"/>
  </si>
  <si>
    <t>・Batch jobs can be submitted by executing "qsub" command on miho-1,2.</t>
    <phoneticPr fontId="1"/>
  </si>
  <si>
    <t>・Batch servers can be used interactively by "qsub -I" command from miho-1,2.</t>
    <phoneticPr fontId="1"/>
  </si>
  <si>
    <t>・バッチジョブはmiho-1,2上で"qsub"コマンドにより投入します。</t>
    <phoneticPr fontId="1"/>
  </si>
  <si>
    <t>・"qsub -I"コマンドにより、バッチノードをインタラクティブに利用する事もできます。</t>
    <phoneticPr fontId="1"/>
  </si>
  <si>
    <t>・job queues</t>
    <phoneticPr fontId="1"/>
  </si>
  <si>
    <t>Job Group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</si>
  <si>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</si>
  <si>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</si>
  <si>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</si>
  <si>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</si>
  <si>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</si>
  <si>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total</t>
    <phoneticPr fontId="1"/>
  </si>
  <si>
    <t>ジョブキューと各キューのパラメタは以下のとおりです。</t>
    <rPh sb="7" eb="8">
      <t>カク</t>
    </rPh>
    <rPh sb="17" eb="19">
      <t>イカ</t>
    </rPh>
    <phoneticPr fontId="1"/>
  </si>
  <si>
    <t>Research groups:</t>
  </si>
  <si>
    <t>NP-1A: (former Nuclear Physics 1A group) Experimental nuclear physics with the RCNP cyclotron facilty, and related subjects.</t>
  </si>
  <si>
    <t>NP-1B: (former Nuclear Physics 1B group) The LEPS experiment.</t>
  </si>
  <si>
    <t>NP-1C: (former Nuclear Physics 1C group) Non-accelerator experiments, nuclear astrophysics,...etc.</t>
  </si>
  <si>
    <t>Theory: Theoretical nuclear physics.</t>
  </si>
  <si>
    <t>Belle-NPC: Nuclear Physics Consortium at Belle experiment.</t>
  </si>
  <si>
    <t>Diskについて</t>
    <phoneticPr fontId="1"/>
  </si>
  <si>
    <t>Please use appropriate storage area for your purpose.</t>
  </si>
  <si>
    <t>・/home領域について</t>
    <rPh sb="6" eb="8">
      <t>リョウイキ</t>
    </rPh>
    <phoneticPr fontId="1"/>
  </si>
  <si>
    <t>・150 GB (Soft limit: you can exceed it only once)</t>
    <phoneticPr fontId="1"/>
  </si>
  <si>
    <t>・160 GB (Hard limit: you can never exceed)</t>
    <phoneticPr fontId="1"/>
  </si>
  <si>
    <t>・quotaの確認方法について</t>
    <rPh sb="7" eb="9">
      <t>カクニン</t>
    </rPh>
    <rPh sb="9" eb="11">
      <t>ホウホウ</t>
    </rPh>
    <phoneticPr fontId="1"/>
  </si>
  <si>
    <t>　</t>
    <phoneticPr fontId="1"/>
  </si>
  <si>
    <t>(example)</t>
    <phoneticPr fontId="1"/>
  </si>
  <si>
    <t>quotaのlimitを確認するためには上記のコマンドを実行してください。ただし、ファイルの削除や作成後は直ちに値の反映がされません。</t>
    <rPh sb="12" eb="14">
      <t>カクニン</t>
    </rPh>
    <rPh sb="20" eb="22">
      <t>ジョウキ</t>
    </rPh>
    <rPh sb="28" eb="30">
      <t>ジッコウ</t>
    </rPh>
    <rPh sb="46" eb="48">
      <t>サクジョ</t>
    </rPh>
    <rPh sb="49" eb="51">
      <t>サクセイ</t>
    </rPh>
    <rPh sb="51" eb="52">
      <t>ゴ</t>
    </rPh>
    <rPh sb="53" eb="54">
      <t>タダ</t>
    </rPh>
    <rPh sb="56" eb="57">
      <t>アタイ</t>
    </rPh>
    <rPh sb="58" eb="60">
      <t>ハンエイ</t>
    </rPh>
    <phoneticPr fontId="1"/>
  </si>
  <si>
    <t>・WORK領域について</t>
    <rPh sb="5" eb="7">
      <t>リョウイキ</t>
    </rPh>
    <phoneticPr fontId="1"/>
  </si>
  <si>
    <t>You should use the work disk if you need large disk space. Raw experimental data should be stored here. Usage of the work disk is managed by each research group.</t>
    <phoneticPr fontId="1"/>
  </si>
  <si>
    <t>To use the work disk, please contact the following persons.</t>
    <phoneticPr fontId="1"/>
  </si>
  <si>
    <t>purpose, group</t>
    <phoneticPr fontId="1"/>
  </si>
  <si>
    <t>disk</t>
    <phoneticPr fontId="1"/>
  </si>
  <si>
    <t>administrator</t>
    <phoneticPr fontId="1"/>
  </si>
  <si>
    <t>Cyclotron experiment</t>
    <phoneticPr fontId="1"/>
  </si>
  <si>
    <t>LEPS experiment</t>
    <phoneticPr fontId="1"/>
  </si>
  <si>
    <t>Non-accelerator experiments, nuclear astrophysics...etc</t>
    <phoneticPr fontId="1"/>
  </si>
  <si>
    <t>Theory group</t>
    <phoneticPr fontId="1"/>
  </si>
  <si>
    <t>Accelerator group</t>
    <phoneticPr fontId="1"/>
  </si>
  <si>
    <t>/np1a</t>
    <phoneticPr fontId="1"/>
  </si>
  <si>
    <t>/np1b</t>
    <phoneticPr fontId="1"/>
  </si>
  <si>
    <t>/np1c</t>
    <phoneticPr fontId="1"/>
  </si>
  <si>
    <t>/np2</t>
    <phoneticPr fontId="1"/>
  </si>
  <si>
    <t>/acc</t>
    <phoneticPr fontId="1"/>
  </si>
  <si>
    <t>A. Tamii</t>
    <phoneticPr fontId="1"/>
  </si>
  <si>
    <t>T. Hotta</t>
    <phoneticPr fontId="1"/>
  </si>
  <si>
    <t>T. Shima</t>
    <phoneticPr fontId="1"/>
  </si>
  <si>
    <t>A. Hosaka</t>
    <phoneticPr fontId="1"/>
  </si>
  <si>
    <t>M. Fukuda</t>
    <phoneticPr fontId="1"/>
  </si>
  <si>
    <t>・大容量一時領域について(/tmp-common)</t>
    <rPh sb="1" eb="4">
      <t>ダイヨウリョウ</t>
    </rPh>
    <rPh sb="4" eb="6">
      <t>イチジ</t>
    </rPh>
    <rPh sb="6" eb="8">
      <t>リョウイキ</t>
    </rPh>
    <phoneticPr fontId="1"/>
  </si>
  <si>
    <t>The files under /tmp-common may be cleaned up without notice.</t>
  </si>
  <si>
    <t>login shellについて</t>
    <phoneticPr fontId="1"/>
  </si>
  <si>
    <t>旧システムとの互換性を考慮し、アカウント発行時にはtcshをログインシェルとしています。</t>
  </si>
  <si>
    <t>dot filesについて</t>
    <phoneticPr fontId="1"/>
  </si>
  <si>
    <t>The following default dot files can be copied from /etc/skel directory.</t>
  </si>
  <si>
    <t>OSSについて</t>
    <phoneticPr fontId="1"/>
  </si>
  <si>
    <t>name</t>
    <phoneticPr fontId="1"/>
  </si>
  <si>
    <t>version</t>
    <phoneticPr fontId="1"/>
  </si>
  <si>
    <t>installed</t>
    <phoneticPr fontId="1"/>
  </si>
  <si>
    <t>path</t>
    <phoneticPr fontId="1"/>
  </si>
  <si>
    <t>stauts</t>
    <phoneticPr fontId="1"/>
  </si>
  <si>
    <t>・miho-1,2</t>
    <phoneticPr fontId="1"/>
  </si>
  <si>
    <t>ロケールとコンパイラについて</t>
    <phoneticPr fontId="1"/>
  </si>
  <si>
    <t>・ロケール</t>
    <phoneticPr fontId="1"/>
  </si>
  <si>
    <t>デフォルトロケールは、LANG=en_USです。</t>
    <phoneticPr fontId="1"/>
  </si>
  <si>
    <t>日本語については、LANG=ja_JP.UTF-8です。</t>
    <rPh sb="0" eb="3">
      <t>ニホンゴ</t>
    </rPh>
    <phoneticPr fontId="1"/>
  </si>
  <si>
    <t>・コンパイラ</t>
    <phoneticPr fontId="1"/>
  </si>
  <si>
    <t>・Intelコンパイラ</t>
    <phoneticPr fontId="1"/>
  </si>
  <si>
    <t>　　</t>
    <phoneticPr fontId="1"/>
  </si>
  <si>
    <t>　　・Intel Parallel Studio XE 2015 Cluster Edition(ifort/icc)</t>
    <phoneticPr fontId="1"/>
  </si>
  <si>
    <t>・GNUコンパイラ</t>
    <phoneticPr fontId="1"/>
  </si>
  <si>
    <t>　　・GCC 4.4.7(gcc/g++/gfortran)</t>
    <phoneticPr fontId="1"/>
  </si>
  <si>
    <t>・32ビットコードの生成について</t>
    <rPh sb="10" eb="12">
      <t>セイセイ</t>
    </rPh>
    <phoneticPr fontId="1"/>
  </si>
  <si>
    <t>　　・GCC</t>
    <phoneticPr fontId="1"/>
  </si>
  <si>
    <t xml:space="preserve">     $ gcc -m32 ….</t>
    <phoneticPr fontId="1"/>
  </si>
  <si>
    <t>　　・Intel</t>
    <phoneticPr fontId="1"/>
  </si>
  <si>
    <t>　　　64bit</t>
    <phoneticPr fontId="1"/>
  </si>
  <si>
    <t xml:space="preserve">     以下のスクリプトを実行し、64bit/32bitを切り替えてください。</t>
    <rPh sb="5" eb="7">
      <t>イカ</t>
    </rPh>
    <rPh sb="14" eb="16">
      <t>ジッコウ</t>
    </rPh>
    <rPh sb="30" eb="31">
      <t>キ</t>
    </rPh>
    <rPh sb="32" eb="33">
      <t>カ</t>
    </rPh>
    <phoneticPr fontId="1"/>
  </si>
  <si>
    <t xml:space="preserve">      (tcsh)</t>
    <phoneticPr fontId="1"/>
  </si>
  <si>
    <t xml:space="preserve">      (bash)</t>
    <phoneticPr fontId="1"/>
  </si>
  <si>
    <t>　　　32bit</t>
    <phoneticPr fontId="1"/>
  </si>
  <si>
    <t xml:space="preserve">       $ source /opt/intel/composer_xe_2015.3.187/bin/compilervars.csh intel64</t>
    <phoneticPr fontId="1"/>
  </si>
  <si>
    <t xml:space="preserve">       $ source /opt/intel/composer_xe_2015.3.187/bin/compilervars.csh ia32</t>
    <phoneticPr fontId="1"/>
  </si>
  <si>
    <t>・ライブラリパスについて</t>
    <phoneticPr fontId="1"/>
  </si>
  <si>
    <t>　　　32-bit library must be linked for 32-bit applications. They are located at</t>
    <phoneticPr fontId="1"/>
  </si>
  <si>
    <t>　　　　・/…/lib/intel64 : 64bit library</t>
    <phoneticPr fontId="1"/>
  </si>
  <si>
    <t>　　　　・/…/lib/ia32    : 32bit library</t>
    <phoneticPr fontId="1"/>
  </si>
  <si>
    <t>LAPACK、BLAS</t>
    <phoneticPr fontId="1"/>
  </si>
  <si>
    <t>・LAPACK</t>
    <phoneticPr fontId="1"/>
  </si>
  <si>
    <t xml:space="preserve">     -lmkl_lapack95_lp64 -lmkl_intel_thread -lmkl_core -lmkl_intel_lp64 -liomp5</t>
    <phoneticPr fontId="1"/>
  </si>
  <si>
    <t>・BLAS</t>
    <phoneticPr fontId="1"/>
  </si>
  <si>
    <t>$ ifort -openmp -I/opt/intel/mkl/include -L/opt/intel/mkl/lib/intel64 -lmkl_intel_lp64 -lmkl_intel_thread -lmkl_cor
e -lmkl_blas95_lp64 blas1_scopy.f90</t>
    <phoneticPr fontId="1"/>
  </si>
  <si>
    <t>(例)64bit</t>
    <rPh sb="1" eb="2">
      <t>レイ</t>
    </rPh>
    <phoneticPr fontId="1"/>
  </si>
  <si>
    <t>(例)32bit</t>
    <rPh sb="1" eb="2">
      <t>レイ</t>
    </rPh>
    <phoneticPr fontId="1"/>
  </si>
  <si>
    <t>(例)GNU compiler</t>
    <rPh sb="1" eb="2">
      <t>レイ</t>
    </rPh>
    <phoneticPr fontId="1"/>
  </si>
  <si>
    <t>ROOT</t>
    <phoneticPr fontId="1"/>
  </si>
  <si>
    <t>CERNLIB</t>
    <phoneticPr fontId="1"/>
  </si>
  <si>
    <t>MPI</t>
    <phoneticPr fontId="1"/>
  </si>
  <si>
    <t>・Intel MPI</t>
    <phoneticPr fontId="1"/>
  </si>
  <si>
    <t>/opt/intel/impi/5.0.3.048/intel64/bin/mpirun</t>
    <phoneticPr fontId="1"/>
  </si>
  <si>
    <t>パス設定</t>
    <rPh sb="2" eb="4">
      <t>セッテイ</t>
    </rPh>
    <phoneticPr fontId="1"/>
  </si>
  <si>
    <t>以下のようなバッチジョブスクリプトを作成し、ジョブを実行してください。</t>
    <rPh sb="0" eb="2">
      <t>イカ</t>
    </rPh>
    <rPh sb="18" eb="20">
      <t>サクセイ</t>
    </rPh>
    <rPh sb="26" eb="28">
      <t>ジッコウ</t>
    </rPh>
    <phoneticPr fontId="1"/>
  </si>
  <si>
    <t>#!/bin/bash</t>
  </si>
  <si>
    <t>cd $PBS_O_WORKDIR</t>
  </si>
  <si>
    <t>#PBS -j oe -l select=1:ncpus=24:mpiprocs=24</t>
    <phoneticPr fontId="1"/>
  </si>
  <si>
    <t>#PBS -q workq</t>
    <phoneticPr fontId="1"/>
  </si>
  <si>
    <t>mpirun -np ${NPROCS} ./MPIprogram</t>
    <phoneticPr fontId="1"/>
  </si>
  <si>
    <t>ジョブ実行(mpirunコマンド)</t>
    <rPh sb="3" eb="5">
      <t>ジッコウ</t>
    </rPh>
    <phoneticPr fontId="1"/>
  </si>
  <si>
    <t>mew on Emacs</t>
    <phoneticPr fontId="1"/>
  </si>
  <si>
    <t>LaTeX</t>
    <phoneticPr fontId="1"/>
  </si>
  <si>
    <t>For non-Japanese documents</t>
    <phoneticPr fontId="1"/>
  </si>
  <si>
    <t>　compile: latex</t>
    <phoneticPr fontId="1"/>
  </si>
  <si>
    <t>　preview dvi: xdvi</t>
    <phoneticPr fontId="1"/>
  </si>
  <si>
    <t>　create PS file: dvips</t>
    <phoneticPr fontId="1"/>
  </si>
  <si>
    <t>　create PDF file: dvipdf、dvipdfm、dvipdft</t>
    <phoneticPr fontId="1"/>
  </si>
  <si>
    <t>ソースはEUC, JIS, Shift-JISのいずれかのコードで作成して下さい。</t>
  </si>
  <si>
    <t>　　コンパイル: platex(EUC)、platex -kanji=sjis</t>
    <phoneticPr fontId="1"/>
  </si>
  <si>
    <t xml:space="preserve">　　PDFファイル作成: </t>
    <rPh sb="9" eb="11">
      <t>サクセイ</t>
    </rPh>
    <phoneticPr fontId="1"/>
  </si>
  <si>
    <t>　　PSファイル作成: pdvips(EUC)</t>
    <rPh sb="8" eb="10">
      <t>サクセイ</t>
    </rPh>
    <phoneticPr fontId="1"/>
  </si>
  <si>
    <t>　　プレビュー: pxdvi(EUC)</t>
    <phoneticPr fontId="1"/>
  </si>
  <si>
    <t>PBS Job Scheduler</t>
    <phoneticPr fontId="1"/>
  </si>
  <si>
    <t>Command Path: /opt/pbs/default/bin/</t>
    <phoneticPr fontId="1"/>
  </si>
  <si>
    <t xml:space="preserve">How to submit a job </t>
    <phoneticPr fontId="1"/>
  </si>
  <si>
    <t>・Create a "job script".
 example: (go.sh)</t>
    <phoneticPr fontId="1"/>
  </si>
  <si>
    <t>　#!/bin/bash
　#PBS -q BS
　cd $PBS_O_WORKDIR
　./a.out</t>
    <phoneticPr fontId="1"/>
  </si>
  <si>
    <t xml:space="preserve">・.Submit the job. </t>
    <phoneticPr fontId="1"/>
  </si>
  <si>
    <t>　$ qsub [job script]</t>
    <phoneticPr fontId="1"/>
  </si>
  <si>
    <t xml:space="preserve">    ・Check the status</t>
    <phoneticPr fontId="1"/>
  </si>
  <si>
    <t xml:space="preserve">     $ qstat -a (qstat -u yourID)</t>
    <phoneticPr fontId="1"/>
  </si>
  <si>
    <t>　　・Kill a job</t>
    <phoneticPr fontId="1"/>
  </si>
  <si>
    <t>　　 $ qdel &lt;job ID&gt;</t>
    <phoneticPr fontId="1"/>
  </si>
  <si>
    <t>How to use the batch nodes interactively</t>
    <phoneticPr fontId="1"/>
  </si>
  <si>
    <t xml:space="preserve">     $ qsub -I -q workq</t>
    <phoneticPr fontId="1"/>
  </si>
  <si>
    <t>Status notification by e-mail</t>
    <phoneticPr fontId="1"/>
  </si>
  <si>
    <t>PBSジョブスクリプトの中で-Mオプションでメールアドレスを指定し、-mオプションで通知の種類を選択すると、ジョブの開始、終了、異常終了の通知をメールで受け取ることができます。 (example)</t>
    <phoneticPr fontId="1"/>
  </si>
  <si>
    <t>#PBS -m aaa
#PBS -M your_mail_address</t>
    <phoneticPr fontId="1"/>
  </si>
  <si>
    <t>オプション-mの意味は以下の通りです。</t>
    <phoneticPr fontId="1"/>
  </si>
  <si>
    <t xml:space="preserve">　　a バッチシステムによってジョブが中止された場合にメールを送信します。
</t>
    <phoneticPr fontId="1"/>
  </si>
  <si>
    <t xml:space="preserve">　　b ジョブの実行が開始されたときにメールを送信します。
</t>
    <phoneticPr fontId="1"/>
  </si>
  <si>
    <t xml:space="preserve">　　e ジョブの実行が終了したときにメールを送信します。
</t>
    <phoneticPr fontId="1"/>
  </si>
  <si>
    <t>　　n メールを送信しません。</t>
    <phoneticPr fontId="1"/>
  </si>
  <si>
    <t>Abort job and rerun</t>
    <phoneticPr fontId="1"/>
  </si>
  <si>
    <t>トラブルによるノードの再起動等、何らかの原因でシステム側からジョブを中断した場合、デフォルトで自動的にジョブの最初から再実行(rerun)されます。この際、ジョブによる出力ファイルも上書きされます。</t>
    <phoneticPr fontId="1"/>
  </si>
  <si>
    <t>ジョブの再実行を禁止したい場合は、ジョブスクリプト中で以下のオプションを指定するか、</t>
    <phoneticPr fontId="1"/>
  </si>
  <si>
    <t xml:space="preserve">    #PBS -r n</t>
    <phoneticPr fontId="1"/>
  </si>
  <si>
    <t>ジョブをサブミットする際に、以下の例の様に-r nオプションを指定して下さい。</t>
    <phoneticPr fontId="1"/>
  </si>
  <si>
    <t xml:space="preserve">    qsub -r n runjob.sh</t>
    <phoneticPr fontId="1"/>
  </si>
  <si>
    <r>
      <t xml:space="preserve">/tmp-common is about </t>
    </r>
    <r>
      <rPr>
        <sz val="11"/>
        <color rgb="FFFF0000"/>
        <rFont val="ＭＳ Ｐゴシック"/>
        <family val="3"/>
        <charset val="128"/>
        <scheme val="minor"/>
      </rPr>
      <t>10 TB</t>
    </r>
    <r>
      <rPr>
        <sz val="11"/>
        <color theme="1"/>
        <rFont val="ＭＳ Ｐゴシック"/>
        <family val="2"/>
        <charset val="128"/>
        <scheme val="minor"/>
      </rPr>
      <t xml:space="preserve"> of temporary disk. It can be used for very short-term storage, for example a temporary file only used during one calculation. </t>
    </r>
    <phoneticPr fontId="1"/>
  </si>
  <si>
    <t>login shellとしてtcsh(mihoまでの標準シェル)とbash(Linuxでの標準シェル)が利用できます。</t>
    <phoneticPr fontId="1"/>
  </si>
  <si>
    <r>
      <t>切り替えは"</t>
    </r>
    <r>
      <rPr>
        <sz val="11"/>
        <color rgb="FFFF0000"/>
        <rFont val="ＭＳ Ｐゴシック"/>
        <family val="3"/>
        <charset val="128"/>
        <scheme val="minor"/>
      </rPr>
      <t>chsh_ldap</t>
    </r>
    <r>
      <rPr>
        <sz val="11"/>
        <color theme="1"/>
        <rFont val="ＭＳ Ｐゴシック"/>
        <family val="2"/>
        <charset val="128"/>
        <scheme val="minor"/>
      </rPr>
      <t>"コマンドをご利用下さい。</t>
    </r>
    <phoneticPr fontId="1"/>
  </si>
  <si>
    <r>
      <t xml:space="preserve"> </t>
    </r>
    <r>
      <rPr>
        <sz val="11"/>
        <rFont val="ＭＳ Ｐゴシック"/>
        <family val="3"/>
        <charset val="128"/>
        <scheme val="minor"/>
      </rPr>
      <t xml:space="preserve"> .bash_logout  .bash_profile  .bashrc</t>
    </r>
    <r>
      <rPr>
        <sz val="11"/>
        <color rgb="FFFF0000"/>
        <rFont val="ＭＳ Ｐゴシック"/>
        <family val="2"/>
        <charset val="128"/>
        <scheme val="minor"/>
      </rPr>
      <t xml:space="preserve">  .cshrc  </t>
    </r>
    <r>
      <rPr>
        <sz val="11"/>
        <rFont val="ＭＳ Ｐゴシック"/>
        <family val="3"/>
        <charset val="128"/>
        <scheme val="minor"/>
      </rPr>
      <t>.emacs</t>
    </r>
    <r>
      <rPr>
        <sz val="11"/>
        <color rgb="FFFF0000"/>
        <rFont val="ＭＳ Ｐゴシック"/>
        <family val="2"/>
        <charset val="128"/>
        <scheme val="minor"/>
      </rPr>
      <t xml:space="preserve">  .kde </t>
    </r>
    <r>
      <rPr>
        <sz val="11"/>
        <rFont val="ＭＳ Ｐゴシック"/>
        <family val="3"/>
        <charset val="128"/>
        <scheme val="minor"/>
      </rPr>
      <t xml:space="preserve"> .mozilla </t>
    </r>
    <r>
      <rPr>
        <sz val="11"/>
        <color rgb="FFFF0000"/>
        <rFont val="ＭＳ Ｐゴシック"/>
        <family val="2"/>
        <charset val="128"/>
        <scheme val="minor"/>
      </rPr>
      <t xml:space="preserve"> .zshrc</t>
    </r>
    <phoneticPr fontId="1"/>
  </si>
  <si>
    <t>※半分はバックアップ領域です。</t>
    <rPh sb="1" eb="3">
      <t>ハンブン</t>
    </rPh>
    <rPh sb="10" eb="12">
      <t>リョウイキ</t>
    </rPh>
    <phoneticPr fontId="1"/>
  </si>
  <si>
    <r>
      <t>・ファイル編集、プログラム開発、バッチジョブ投入、</t>
    </r>
    <r>
      <rPr>
        <sz val="11"/>
        <rFont val="ＭＳ Ｐゴシック"/>
        <family val="3"/>
        <charset val="128"/>
        <scheme val="minor"/>
      </rPr>
      <t>PAWやROOTセッション等のインタラクティブな利用のためのサーバーです。</t>
    </r>
    <phoneticPr fontId="1"/>
  </si>
  <si>
    <t>※PAWやROOTセッションについてはご利用できません。</t>
    <rPh sb="20" eb="22">
      <t>リヨウ</t>
    </rPh>
    <phoneticPr fontId="1"/>
  </si>
  <si>
    <t>$ /xxx/yyy/○○○</t>
    <phoneticPr fontId="1"/>
  </si>
  <si>
    <r>
      <t xml:space="preserve">/home disk space(/home/home1～/home/home8) is assigned for each user account. Quota limit of </t>
    </r>
    <r>
      <rPr>
        <sz val="11"/>
        <color rgb="FFFF0000"/>
        <rFont val="ＭＳ Ｐゴシック"/>
        <family val="3"/>
        <charset val="128"/>
        <scheme val="minor"/>
      </rPr>
      <t>150 GB per account is set.</t>
    </r>
    <phoneticPr fontId="1"/>
  </si>
  <si>
    <t>※chsh_ldapコマンドはご利用できません。</t>
    <rPh sb="16" eb="18">
      <t>リヨウ</t>
    </rPh>
    <phoneticPr fontId="1"/>
  </si>
  <si>
    <t>※導入中です。申し訳ありませんが、現在はご利用できません。</t>
    <rPh sb="1" eb="4">
      <t>ドウニュウチュウ</t>
    </rPh>
    <rPh sb="7" eb="8">
      <t>モウ</t>
    </rPh>
    <rPh sb="9" eb="10">
      <t>ワケ</t>
    </rPh>
    <rPh sb="17" eb="19">
      <t>ゲンザイ</t>
    </rPh>
    <rPh sb="21" eb="23">
      <t>リヨウ</t>
    </rPh>
    <phoneticPr fontId="1"/>
  </si>
  <si>
    <t>日本語の文書作成については導入中のため、以下はご利用できません。</t>
    <rPh sb="0" eb="3">
      <t>ニホンゴ</t>
    </rPh>
    <rPh sb="4" eb="6">
      <t>ブンショ</t>
    </rPh>
    <rPh sb="6" eb="8">
      <t>サクセイ</t>
    </rPh>
    <rPh sb="13" eb="15">
      <t>ドウニュウ</t>
    </rPh>
    <rPh sb="15" eb="16">
      <t>チュウ</t>
    </rPh>
    <rPh sb="20" eb="22">
      <t>イカ</t>
    </rPh>
    <rPh sb="24" eb="26">
      <t>リヨウ</t>
    </rPh>
    <phoneticPr fontId="1"/>
  </si>
  <si>
    <t>ご利用について</t>
    <rPh sb="1" eb="3">
      <t>リヨウ</t>
    </rPh>
    <phoneticPr fontId="1"/>
  </si>
  <si>
    <t>miho-1,2へはsaho-1,2もしくはRCNP-GPセグメントからログインが可能です。</t>
    <rPh sb="41" eb="43">
      <t>カノウ</t>
    </rPh>
    <phoneticPr fontId="1"/>
  </si>
  <si>
    <t>以下のOSSについては導入中ですので、ご利用できません。</t>
    <rPh sb="0" eb="2">
      <t>イカ</t>
    </rPh>
    <rPh sb="11" eb="13">
      <t>ドウニュウ</t>
    </rPh>
    <rPh sb="13" eb="14">
      <t>チュウ</t>
    </rPh>
    <rPh sb="20" eb="22">
      <t>リヨウ</t>
    </rPh>
    <phoneticPr fontId="1"/>
  </si>
  <si>
    <t>各サーバのOSは、Redhat Enterprise Linux 6.5です。</t>
    <rPh sb="0" eb="1">
      <t>カク</t>
    </rPh>
    <phoneticPr fontId="1"/>
  </si>
  <si>
    <t>resources_avalable.ncpus</t>
    <phoneticPr fontId="1"/>
  </si>
  <si>
    <t>$ ifort -I/opt/intel/mkl/include -I/opt/intel/mkl/include/intel64/lp64 -w プログラムファイル名 -L/opt/intel/mkl/lib/intel64 -L/opt/intel/composer_xe_2015.3.187/compiler/lib/intel64  \</t>
    <rPh sb="83" eb="84">
      <t>メイ</t>
    </rPh>
    <phoneticPr fontId="1"/>
  </si>
  <si>
    <t>$ ./a.out</t>
    <phoneticPr fontId="1"/>
  </si>
  <si>
    <t>新環境の会話型サーバ(miho-1(172.16.1.160), miho-2(172.16.1.161))からバッチジョブ実行をお願いします。</t>
    <rPh sb="0" eb="1">
      <t>シン</t>
    </rPh>
    <rPh sb="1" eb="3">
      <t>カンキョウ</t>
    </rPh>
    <rPh sb="4" eb="7">
      <t>カイワガタ</t>
    </rPh>
    <rPh sb="62" eb="64">
      <t>ジッコウ</t>
    </rPh>
    <rPh sb="66" eb="67">
      <t>ネガ</t>
    </rPh>
    <phoneticPr fontId="1"/>
  </si>
  <si>
    <t>$ source /opt/intel/impi/5.0.3.048/intel64/bin/mpivars.csh</t>
    <phoneticPr fontId="1"/>
  </si>
  <si>
    <t>$ . /opt/intel/impi/5.0.3.048/intel64/bin/mpivars.sh</t>
    <phoneticPr fontId="1"/>
  </si>
  <si>
    <t xml:space="preserve">       $ . /opt/intel/composer_xe_2015.3.187/bin/compilervars.sh intel64</t>
    <phoneticPr fontId="1"/>
  </si>
  <si>
    <t xml:space="preserve">       $ . /opt/intel/composer_xe_2015.3.187/bin/compilervars.sh ia32</t>
    <phoneticPr fontId="1"/>
  </si>
  <si>
    <t>　　　$ env |grep INTEL_LICENSE_FILE</t>
    <phoneticPr fontId="1"/>
  </si>
  <si>
    <t xml:space="preserve">      INTEL_LICENSE_FILE=/opt/intel/licenses/server.lic</t>
    <phoneticPr fontId="1"/>
  </si>
  <si>
    <t>　　　確認方法</t>
    <rPh sb="3" eb="5">
      <t>カクニン</t>
    </rPh>
    <rPh sb="5" eb="7">
      <t>ホウホウ</t>
    </rPh>
    <phoneticPr fontId="1"/>
  </si>
  <si>
    <t>　　・ログイン時にライセンスが自動設定されています。</t>
    <rPh sb="7" eb="8">
      <t>ジ</t>
    </rPh>
    <rPh sb="15" eb="17">
      <t>ジドウ</t>
    </rPh>
    <rPh sb="17" eb="19">
      <t>セッテイ</t>
    </rPh>
    <phoneticPr fontId="1"/>
  </si>
  <si>
    <t xml:space="preserve">$ ifort -m32 -I/opt/intel/mkl/include -I/opt/intel/mkl/include/ia32 -w sysv.f90 -L/opt/intel/mkl/lib/ia32 -L/opt/intel/composer_xe_2015.3.187/compiler/lib/ia32 </t>
    <phoneticPr fontId="1"/>
  </si>
  <si>
    <t xml:space="preserve">     -lmkl_lapack95 -lmkl_intel_thread -lmkl_core -lmkl_intel -liomp5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</si>
</sst>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3" borderId="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10" xfId="0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5" borderId="3" xfId="0" applyFill="1" applyBorder="1">
      <alignment vertical="center"/>
    </xf>
    <xf numFmtId="0" fontId="0" fillId="5" borderId="7" xfId="0" applyFill="1" applyBorder="1">
      <alignment vertical="center"/>
    </xf>
    <xf numFmtId="0" fontId="2" fillId="5" borderId="8" xfId="0" applyFont="1" applyFill="1" applyBorder="1">
      <alignment vertical="center"/>
    </xf>
    <xf numFmtId="0" fontId="0" fillId="5" borderId="9" xfId="0" applyFill="1" applyBorder="1">
      <alignment vertical="center"/>
    </xf>
    <xf numFmtId="14" fontId="0" fillId="0" borderId="0" xfId="0" applyNumberFormat="1">
      <alignment vertical="center"/>
    </xf>
    <xf numFmtId="0" fontId="4" fillId="3" borderId="13" xfId="0" applyFont="1" applyFill="1" applyBorder="1">
      <alignment vertical="center"/>
    </xf>
    <xf numFmtId="0" fontId="0" fillId="6" borderId="8" xfId="0" applyFill="1" applyBorder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quotePrefix="1" applyFont="1">
      <alignment vertical="center"/>
    </xf>
    <xf numFmtId="0" fontId="0" fillId="5" borderId="38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37" xfId="0" applyFill="1" applyBorder="1">
      <alignment vertical="center"/>
    </xf>
    <xf numFmtId="0" fontId="0" fillId="5" borderId="41" xfId="0" applyFill="1" applyBorder="1">
      <alignment vertical="center"/>
    </xf>
    <xf numFmtId="0" fontId="2" fillId="5" borderId="42" xfId="0" applyFont="1" applyFill="1" applyBorder="1">
      <alignment vertical="center"/>
    </xf>
    <xf numFmtId="0" fontId="0" fillId="6" borderId="42" xfId="0" applyFill="1" applyBorder="1">
      <alignment vertical="center"/>
    </xf>
    <xf numFmtId="0" fontId="0" fillId="5" borderId="43" xfId="0" applyFill="1" applyBorder="1">
      <alignment vertical="center"/>
    </xf>
    <xf numFmtId="0" fontId="0" fillId="4" borderId="39" xfId="0" applyFill="1" applyBorder="1" applyAlignment="1">
      <alignment horizontal="left" vertical="center"/>
    </xf>
    <xf numFmtId="0" fontId="4" fillId="4" borderId="6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4" borderId="11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4" borderId="35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3" borderId="1" xfId="0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6" fillId="3" borderId="20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18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4" xfId="0" applyFill="1" applyBorder="1" applyAlignment="1">
      <alignment horizontal="left" vertical="center"/>
    </xf>
    <xf numFmtId="0" fontId="6" fillId="0" borderId="44" xfId="0" applyFont="1" applyFill="1" applyBorder="1">
      <alignment vertical="center"/>
    </xf>
    <xf numFmtId="0" fontId="0" fillId="0" borderId="44" xfId="0" applyFill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11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17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18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4" fillId="7" borderId="0" xfId="0" applyFont="1" applyFill="1">
      <alignment vertical="center"/>
    </xf>
    <xf numFmtId="0" fontId="6" fillId="7" borderId="0" xfId="0" applyFont="1" applyFill="1">
      <alignment vertical="center"/>
    </xf>
    <xf numFmtId="0" fontId="0" fillId="5" borderId="16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4" borderId="4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7" borderId="0" xfId="0" applyFill="1">
      <alignment vertical="center"/>
    </xf>
    <xf numFmtId="0" fontId="3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abSelected="1" zoomScale="80" zoomScaleNormal="80" workbookViewId="0">
      <selection activeCell="D250" sqref="D250"/>
    </sheetView>
  </sheetViews>
  <sheetFormatPr defaultRowHeight="13.5" x14ac:dyDescent="0.15"/>
  <cols>
    <col min="1" max="1" width="2" customWidth="1"/>
    <col min="2" max="2" width="2.875" customWidth="1"/>
    <col min="3" max="3" width="15.375" customWidth="1"/>
    <col min="4" max="4" width="24.75" customWidth="1"/>
    <col min="5" max="5" width="19" customWidth="1"/>
    <col min="6" max="6" width="15.375" customWidth="1"/>
    <col min="7" max="7" width="16" bestFit="1" customWidth="1"/>
    <col min="8" max="8" width="13" bestFit="1" customWidth="1"/>
    <col min="9" max="9" width="18" customWidth="1"/>
    <col min="10" max="10" width="22.25" customWidth="1"/>
  </cols>
  <sheetData>
    <row r="1" spans="1:9" x14ac:dyDescent="0.15">
      <c r="A1" t="s">
        <v>26</v>
      </c>
      <c r="I1" s="20">
        <f ca="1">TODAY()</f>
        <v>42201</v>
      </c>
    </row>
    <row r="3" spans="1:9" x14ac:dyDescent="0.15">
      <c r="B3" s="23" t="s">
        <v>239</v>
      </c>
    </row>
    <row r="4" spans="1:9" x14ac:dyDescent="0.15">
      <c r="B4" s="23"/>
      <c r="C4" t="s">
        <v>246</v>
      </c>
    </row>
    <row r="5" spans="1:9" x14ac:dyDescent="0.15">
      <c r="B5" s="23"/>
      <c r="C5" t="s">
        <v>240</v>
      </c>
    </row>
    <row r="6" spans="1:9" x14ac:dyDescent="0.15">
      <c r="B6" s="23"/>
    </row>
    <row r="8" spans="1:9" x14ac:dyDescent="0.15">
      <c r="B8" s="23" t="s">
        <v>27</v>
      </c>
    </row>
    <row r="9" spans="1:9" x14ac:dyDescent="0.15">
      <c r="C9" t="s">
        <v>28</v>
      </c>
    </row>
    <row r="10" spans="1:9" x14ac:dyDescent="0.15">
      <c r="C10" t="s">
        <v>29</v>
      </c>
    </row>
    <row r="11" spans="1:9" x14ac:dyDescent="0.15">
      <c r="C11" t="s">
        <v>30</v>
      </c>
    </row>
    <row r="13" spans="1:9" x14ac:dyDescent="0.15">
      <c r="C13" s="35" t="s">
        <v>69</v>
      </c>
    </row>
    <row r="14" spans="1:9" x14ac:dyDescent="0.15">
      <c r="C14" t="s">
        <v>31</v>
      </c>
    </row>
    <row r="15" spans="1:9" ht="14.25" thickBot="1" x14ac:dyDescent="0.2"/>
    <row r="16" spans="1:9" ht="14.25" thickBot="1" x14ac:dyDescent="0.2">
      <c r="D16" s="62" t="s">
        <v>32</v>
      </c>
      <c r="E16" s="63" t="s">
        <v>33</v>
      </c>
      <c r="F16" s="64" t="s">
        <v>34</v>
      </c>
      <c r="G16" s="64" t="s">
        <v>44</v>
      </c>
      <c r="H16" s="64" t="s">
        <v>45</v>
      </c>
      <c r="I16" s="65" t="s">
        <v>49</v>
      </c>
    </row>
    <row r="17" spans="3:9" ht="14.25" thickTop="1" x14ac:dyDescent="0.15">
      <c r="D17" s="24" t="s">
        <v>46</v>
      </c>
      <c r="E17" s="25" t="s">
        <v>48</v>
      </c>
      <c r="F17" s="27">
        <v>45</v>
      </c>
      <c r="G17" s="27" t="s">
        <v>53</v>
      </c>
      <c r="H17" s="27">
        <v>24</v>
      </c>
      <c r="I17" s="28">
        <v>64</v>
      </c>
    </row>
    <row r="18" spans="3:9" x14ac:dyDescent="0.15">
      <c r="D18" s="1" t="s">
        <v>47</v>
      </c>
      <c r="E18" s="26" t="s">
        <v>35</v>
      </c>
      <c r="F18" s="29">
        <v>2</v>
      </c>
      <c r="G18" s="29" t="s">
        <v>51</v>
      </c>
      <c r="H18" s="29">
        <v>20</v>
      </c>
      <c r="I18" s="30">
        <v>160</v>
      </c>
    </row>
    <row r="19" spans="3:9" x14ac:dyDescent="0.15">
      <c r="D19" s="1" t="s">
        <v>36</v>
      </c>
      <c r="E19" s="26" t="s">
        <v>37</v>
      </c>
      <c r="F19" s="29">
        <v>2</v>
      </c>
      <c r="G19" s="29" t="s">
        <v>52</v>
      </c>
      <c r="H19" s="29">
        <v>16</v>
      </c>
      <c r="I19" s="30">
        <v>32</v>
      </c>
    </row>
    <row r="20" spans="3:9" hidden="1" x14ac:dyDescent="0.15">
      <c r="D20" s="86" t="s">
        <v>38</v>
      </c>
      <c r="E20" s="87" t="s">
        <v>41</v>
      </c>
      <c r="F20" s="88">
        <v>2</v>
      </c>
      <c r="G20" s="88" t="s">
        <v>50</v>
      </c>
      <c r="H20" s="88">
        <v>12</v>
      </c>
      <c r="I20" s="89">
        <v>8</v>
      </c>
    </row>
    <row r="21" spans="3:9" hidden="1" x14ac:dyDescent="0.15">
      <c r="D21" s="90" t="s">
        <v>39</v>
      </c>
      <c r="E21" s="87" t="s">
        <v>42</v>
      </c>
      <c r="F21" s="88">
        <v>2</v>
      </c>
      <c r="G21" s="88" t="s">
        <v>53</v>
      </c>
      <c r="H21" s="88">
        <v>24</v>
      </c>
      <c r="I21" s="89">
        <v>24</v>
      </c>
    </row>
    <row r="22" spans="3:9" ht="14.25" hidden="1" thickBot="1" x14ac:dyDescent="0.2">
      <c r="D22" s="91" t="s">
        <v>40</v>
      </c>
      <c r="E22" s="92" t="s">
        <v>43</v>
      </c>
      <c r="F22" s="93">
        <v>2</v>
      </c>
      <c r="G22" s="93" t="s">
        <v>53</v>
      </c>
      <c r="H22" s="93">
        <v>12</v>
      </c>
      <c r="I22" s="94">
        <v>24</v>
      </c>
    </row>
    <row r="24" spans="3:9" x14ac:dyDescent="0.15">
      <c r="C24" s="35" t="s">
        <v>70</v>
      </c>
    </row>
    <row r="25" spans="3:9" x14ac:dyDescent="0.15">
      <c r="C25" t="s">
        <v>55</v>
      </c>
    </row>
    <row r="26" spans="3:9" ht="14.25" thickBot="1" x14ac:dyDescent="0.2"/>
    <row r="27" spans="3:9" ht="14.25" thickBot="1" x14ac:dyDescent="0.2">
      <c r="D27" s="3" t="s">
        <v>32</v>
      </c>
      <c r="E27" s="66" t="s">
        <v>33</v>
      </c>
      <c r="F27" s="67" t="s">
        <v>57</v>
      </c>
      <c r="G27" s="67" t="s">
        <v>58</v>
      </c>
      <c r="H27" s="67" t="s">
        <v>59</v>
      </c>
      <c r="I27" s="68" t="s">
        <v>60</v>
      </c>
    </row>
    <row r="28" spans="3:9" ht="15" thickTop="1" thickBot="1" x14ac:dyDescent="0.2">
      <c r="D28" s="31" t="s">
        <v>54</v>
      </c>
      <c r="E28" s="32" t="s">
        <v>56</v>
      </c>
      <c r="F28" s="33">
        <v>4</v>
      </c>
      <c r="G28" s="33">
        <v>20</v>
      </c>
      <c r="H28" s="33">
        <v>1620</v>
      </c>
      <c r="I28" s="34">
        <v>5.12</v>
      </c>
    </row>
    <row r="29" spans="3:9" x14ac:dyDescent="0.15">
      <c r="I29" s="14" t="s">
        <v>231</v>
      </c>
    </row>
    <row r="31" spans="3:9" x14ac:dyDescent="0.15">
      <c r="C31" s="35" t="s">
        <v>71</v>
      </c>
    </row>
    <row r="32" spans="3:9" x14ac:dyDescent="0.15">
      <c r="D32" t="s">
        <v>242</v>
      </c>
    </row>
    <row r="33" spans="2:4" x14ac:dyDescent="0.15">
      <c r="D33" t="s">
        <v>61</v>
      </c>
    </row>
    <row r="34" spans="2:4" x14ac:dyDescent="0.15">
      <c r="D34" t="s">
        <v>62</v>
      </c>
    </row>
    <row r="35" spans="2:4" x14ac:dyDescent="0.15">
      <c r="D35" t="s">
        <v>63</v>
      </c>
    </row>
    <row r="36" spans="2:4" x14ac:dyDescent="0.15">
      <c r="D36" t="s">
        <v>64</v>
      </c>
    </row>
    <row r="37" spans="2:4" x14ac:dyDescent="0.15">
      <c r="D37" t="s">
        <v>65</v>
      </c>
    </row>
    <row r="38" spans="2:4" x14ac:dyDescent="0.15">
      <c r="D38" t="s">
        <v>66</v>
      </c>
    </row>
    <row r="40" spans="2:4" x14ac:dyDescent="0.15">
      <c r="C40" s="35" t="s">
        <v>72</v>
      </c>
    </row>
    <row r="41" spans="2:4" x14ac:dyDescent="0.15">
      <c r="D41" t="s">
        <v>67</v>
      </c>
    </row>
    <row r="44" spans="2:4" x14ac:dyDescent="0.15">
      <c r="B44" s="23" t="s">
        <v>68</v>
      </c>
    </row>
    <row r="46" spans="2:4" x14ac:dyDescent="0.15">
      <c r="C46" s="36" t="s">
        <v>73</v>
      </c>
    </row>
    <row r="48" spans="2:4" x14ac:dyDescent="0.15">
      <c r="D48" s="37" t="s">
        <v>74</v>
      </c>
    </row>
    <row r="49" spans="3:6" x14ac:dyDescent="0.15">
      <c r="D49" s="37" t="s">
        <v>75</v>
      </c>
    </row>
    <row r="50" spans="3:6" x14ac:dyDescent="0.15">
      <c r="D50" s="37"/>
    </row>
    <row r="51" spans="3:6" x14ac:dyDescent="0.15">
      <c r="D51" s="95" t="s">
        <v>232</v>
      </c>
    </row>
    <row r="52" spans="3:6" x14ac:dyDescent="0.15">
      <c r="D52" s="37" t="s">
        <v>76</v>
      </c>
    </row>
    <row r="53" spans="3:6" x14ac:dyDescent="0.15">
      <c r="D53" s="96" t="s">
        <v>233</v>
      </c>
      <c r="E53" s="84"/>
      <c r="F53" s="53"/>
    </row>
    <row r="55" spans="3:6" x14ac:dyDescent="0.15">
      <c r="C55" s="36" t="s">
        <v>77</v>
      </c>
    </row>
    <row r="56" spans="3:6" x14ac:dyDescent="0.15">
      <c r="D56" s="38" t="s">
        <v>78</v>
      </c>
    </row>
    <row r="57" spans="3:6" x14ac:dyDescent="0.15">
      <c r="D57" s="37"/>
    </row>
    <row r="58" spans="3:6" x14ac:dyDescent="0.15">
      <c r="D58" s="37" t="s">
        <v>79</v>
      </c>
    </row>
    <row r="59" spans="3:6" x14ac:dyDescent="0.15">
      <c r="D59" s="37" t="s">
        <v>80</v>
      </c>
    </row>
    <row r="60" spans="3:6" x14ac:dyDescent="0.15">
      <c r="D60" s="37" t="s">
        <v>81</v>
      </c>
    </row>
    <row r="61" spans="3:6" x14ac:dyDescent="0.15">
      <c r="D61" s="37"/>
    </row>
    <row r="62" spans="3:6" x14ac:dyDescent="0.15">
      <c r="D62" s="37" t="s">
        <v>82</v>
      </c>
    </row>
    <row r="63" spans="3:6" x14ac:dyDescent="0.15">
      <c r="D63" s="37" t="s">
        <v>83</v>
      </c>
    </row>
    <row r="65" spans="3:11" x14ac:dyDescent="0.15">
      <c r="C65" s="36" t="s">
        <v>84</v>
      </c>
    </row>
    <row r="67" spans="3:11" x14ac:dyDescent="0.15">
      <c r="D67" t="s">
        <v>92</v>
      </c>
    </row>
    <row r="68" spans="3:11" ht="14.25" thickBot="1" x14ac:dyDescent="0.2">
      <c r="J68" s="20"/>
    </row>
    <row r="69" spans="3:11" ht="14.25" thickBot="1" x14ac:dyDescent="0.2">
      <c r="C69" s="61"/>
      <c r="D69" s="3" t="s">
        <v>17</v>
      </c>
      <c r="E69" s="7" t="s">
        <v>16</v>
      </c>
      <c r="F69" s="7" t="s">
        <v>85</v>
      </c>
      <c r="G69" s="4" t="s">
        <v>13</v>
      </c>
      <c r="H69" s="5" t="s">
        <v>14</v>
      </c>
      <c r="I69" s="5" t="s">
        <v>15</v>
      </c>
      <c r="J69" s="21" t="s">
        <v>243</v>
      </c>
      <c r="K69" s="6" t="s">
        <v>91</v>
      </c>
    </row>
    <row r="70" spans="3:11" ht="14.25" thickTop="1" x14ac:dyDescent="0.15">
      <c r="C70" s="129"/>
      <c r="D70" s="124" t="s">
        <v>18</v>
      </c>
      <c r="E70" s="8" t="s">
        <v>0</v>
      </c>
      <c r="F70" s="54" t="s">
        <v>86</v>
      </c>
      <c r="G70" s="9">
        <v>1</v>
      </c>
      <c r="H70" s="47">
        <v>1</v>
      </c>
      <c r="I70" s="47">
        <v>159</v>
      </c>
      <c r="J70" s="47">
        <f>1.3*50</f>
        <v>65</v>
      </c>
      <c r="K70" s="97">
        <f>SUM(J70:J81)</f>
        <v>1686</v>
      </c>
    </row>
    <row r="71" spans="3:11" x14ac:dyDescent="0.15">
      <c r="C71" s="129"/>
      <c r="D71" s="125"/>
      <c r="E71" s="10" t="s">
        <v>1</v>
      </c>
      <c r="F71" s="55"/>
      <c r="G71" s="11">
        <v>24</v>
      </c>
      <c r="H71" s="48">
        <v>1</v>
      </c>
      <c r="I71" s="48">
        <v>159</v>
      </c>
      <c r="J71" s="48">
        <f>1.3*153-0.9-3</f>
        <v>195</v>
      </c>
      <c r="K71" s="98"/>
    </row>
    <row r="72" spans="3:11" x14ac:dyDescent="0.15">
      <c r="C72" s="129"/>
      <c r="D72" s="126"/>
      <c r="E72" s="10" t="s">
        <v>2</v>
      </c>
      <c r="F72" s="56"/>
      <c r="G72" s="11">
        <v>720</v>
      </c>
      <c r="H72" s="48">
        <v>1</v>
      </c>
      <c r="I72" s="48">
        <v>159</v>
      </c>
      <c r="J72" s="48">
        <f>1.3*180-4</f>
        <v>230</v>
      </c>
      <c r="K72" s="98"/>
    </row>
    <row r="73" spans="3:11" x14ac:dyDescent="0.15">
      <c r="C73" s="129"/>
      <c r="D73" s="122" t="s">
        <v>12</v>
      </c>
      <c r="E73" s="1" t="s">
        <v>3</v>
      </c>
      <c r="F73" s="57" t="s">
        <v>87</v>
      </c>
      <c r="G73" s="2">
        <v>2</v>
      </c>
      <c r="H73" s="49">
        <v>1</v>
      </c>
      <c r="I73" s="49">
        <v>159</v>
      </c>
      <c r="J73" s="51">
        <f>1.3*58-0.4</f>
        <v>75</v>
      </c>
      <c r="K73" s="98"/>
    </row>
    <row r="74" spans="3:11" x14ac:dyDescent="0.15">
      <c r="C74" s="129"/>
      <c r="D74" s="123"/>
      <c r="E74" s="1" t="s">
        <v>4</v>
      </c>
      <c r="F74" s="58"/>
      <c r="G74" s="2">
        <v>30</v>
      </c>
      <c r="H74" s="49">
        <v>1</v>
      </c>
      <c r="I74" s="49">
        <v>159</v>
      </c>
      <c r="J74" s="51">
        <f>1.3*306-0.8-2</f>
        <v>395</v>
      </c>
      <c r="K74" s="98"/>
    </row>
    <row r="75" spans="3:11" x14ac:dyDescent="0.15">
      <c r="C75" s="129"/>
      <c r="D75" s="128" t="s">
        <v>19</v>
      </c>
      <c r="E75" s="10" t="s">
        <v>5</v>
      </c>
      <c r="F75" s="59" t="s">
        <v>88</v>
      </c>
      <c r="G75" s="11">
        <v>24</v>
      </c>
      <c r="H75" s="48">
        <v>1</v>
      </c>
      <c r="I75" s="48">
        <v>159</v>
      </c>
      <c r="J75" s="48">
        <f>1.3*25-0.5-2</f>
        <v>30</v>
      </c>
      <c r="K75" s="98"/>
    </row>
    <row r="76" spans="3:11" x14ac:dyDescent="0.15">
      <c r="C76" s="129"/>
      <c r="D76" s="125"/>
      <c r="E76" s="10" t="s">
        <v>6</v>
      </c>
      <c r="F76" s="55"/>
      <c r="G76" s="11">
        <v>168</v>
      </c>
      <c r="H76" s="48">
        <v>1</v>
      </c>
      <c r="I76" s="48">
        <v>159</v>
      </c>
      <c r="J76" s="48">
        <f>1.3*96-0.8</f>
        <v>124.00000000000001</v>
      </c>
      <c r="K76" s="98"/>
    </row>
    <row r="77" spans="3:11" x14ac:dyDescent="0.15">
      <c r="C77" s="129"/>
      <c r="D77" s="126"/>
      <c r="E77" s="10" t="s">
        <v>7</v>
      </c>
      <c r="F77" s="56"/>
      <c r="G77" s="11">
        <v>336</v>
      </c>
      <c r="H77" s="48">
        <v>1</v>
      </c>
      <c r="I77" s="48">
        <v>159</v>
      </c>
      <c r="J77" s="48">
        <f>1.3*25-0.5</f>
        <v>32</v>
      </c>
      <c r="K77" s="98"/>
    </row>
    <row r="78" spans="3:11" x14ac:dyDescent="0.15">
      <c r="C78" s="129"/>
      <c r="D78" s="122" t="s">
        <v>20</v>
      </c>
      <c r="E78" s="1" t="s">
        <v>8</v>
      </c>
      <c r="F78" s="57" t="s">
        <v>89</v>
      </c>
      <c r="G78" s="2">
        <v>1</v>
      </c>
      <c r="H78" s="49">
        <v>1</v>
      </c>
      <c r="I78" s="49">
        <v>159</v>
      </c>
      <c r="J78" s="51">
        <f>1.3*8-0.4</f>
        <v>10</v>
      </c>
      <c r="K78" s="98"/>
    </row>
    <row r="79" spans="3:11" x14ac:dyDescent="0.15">
      <c r="C79" s="129"/>
      <c r="D79" s="127"/>
      <c r="E79" s="1" t="s">
        <v>9</v>
      </c>
      <c r="F79" s="60"/>
      <c r="G79" s="2">
        <v>72</v>
      </c>
      <c r="H79" s="49">
        <v>1</v>
      </c>
      <c r="I79" s="49">
        <v>159</v>
      </c>
      <c r="J79" s="51">
        <f>1.3*120</f>
        <v>156</v>
      </c>
      <c r="K79" s="98"/>
    </row>
    <row r="80" spans="3:11" x14ac:dyDescent="0.15">
      <c r="C80" s="129"/>
      <c r="D80" s="123"/>
      <c r="E80" s="1" t="s">
        <v>10</v>
      </c>
      <c r="F80" s="58"/>
      <c r="G80" s="2">
        <v>720</v>
      </c>
      <c r="H80" s="49">
        <v>1</v>
      </c>
      <c r="I80" s="49">
        <v>159</v>
      </c>
      <c r="J80" s="51">
        <f>1.3*192-0.6-5</f>
        <v>244.00000000000003</v>
      </c>
      <c r="K80" s="98"/>
    </row>
    <row r="81" spans="2:11" ht="14.25" thickBot="1" x14ac:dyDescent="0.2">
      <c r="C81" s="61"/>
      <c r="D81" s="12" t="s">
        <v>21</v>
      </c>
      <c r="E81" s="12" t="s">
        <v>11</v>
      </c>
      <c r="F81" s="46" t="s">
        <v>90</v>
      </c>
      <c r="G81" s="13">
        <v>72</v>
      </c>
      <c r="H81" s="50">
        <v>1</v>
      </c>
      <c r="I81" s="50">
        <v>159</v>
      </c>
      <c r="J81" s="50">
        <f>1.3*100</f>
        <v>130</v>
      </c>
      <c r="K81" s="99"/>
    </row>
    <row r="82" spans="2:11" hidden="1" x14ac:dyDescent="0.15">
      <c r="C82" s="120" t="s">
        <v>22</v>
      </c>
      <c r="D82" s="40" t="s">
        <v>23</v>
      </c>
      <c r="E82" s="41">
        <v>1</v>
      </c>
      <c r="F82" s="42">
        <v>1</v>
      </c>
      <c r="G82" s="43">
        <v>1</v>
      </c>
      <c r="H82" s="43">
        <v>158</v>
      </c>
      <c r="I82" s="44">
        <v>20</v>
      </c>
      <c r="J82" s="45"/>
      <c r="K82" t="s">
        <v>25</v>
      </c>
    </row>
    <row r="83" spans="2:11" hidden="1" x14ac:dyDescent="0.15">
      <c r="C83" s="121"/>
      <c r="D83" s="16" t="s">
        <v>24</v>
      </c>
      <c r="E83" s="39">
        <v>720</v>
      </c>
      <c r="F83" s="17">
        <v>720</v>
      </c>
      <c r="G83" s="18">
        <v>1</v>
      </c>
      <c r="H83" s="18">
        <v>158</v>
      </c>
      <c r="I83" s="22">
        <v>20</v>
      </c>
      <c r="J83" s="19"/>
      <c r="K83" t="s">
        <v>25</v>
      </c>
    </row>
    <row r="84" spans="2:11" x14ac:dyDescent="0.15">
      <c r="H84" s="14"/>
    </row>
    <row r="85" spans="2:11" x14ac:dyDescent="0.15">
      <c r="D85" t="s">
        <v>93</v>
      </c>
    </row>
    <row r="86" spans="2:11" x14ac:dyDescent="0.15">
      <c r="D86" s="37"/>
    </row>
    <row r="87" spans="2:11" x14ac:dyDescent="0.15">
      <c r="D87" s="37" t="s">
        <v>94</v>
      </c>
    </row>
    <row r="88" spans="2:11" x14ac:dyDescent="0.15">
      <c r="D88" s="37" t="s">
        <v>95</v>
      </c>
    </row>
    <row r="89" spans="2:11" x14ac:dyDescent="0.15">
      <c r="D89" s="37" t="s">
        <v>96</v>
      </c>
    </row>
    <row r="90" spans="2:11" x14ac:dyDescent="0.15">
      <c r="D90" s="37" t="s">
        <v>97</v>
      </c>
    </row>
    <row r="91" spans="2:11" x14ac:dyDescent="0.15">
      <c r="D91" s="37" t="s">
        <v>98</v>
      </c>
    </row>
    <row r="92" spans="2:11" x14ac:dyDescent="0.15">
      <c r="D92" s="37"/>
    </row>
    <row r="93" spans="2:11" x14ac:dyDescent="0.15">
      <c r="D93" s="37"/>
    </row>
    <row r="94" spans="2:11" x14ac:dyDescent="0.15">
      <c r="B94" s="23" t="s">
        <v>200</v>
      </c>
      <c r="D94" s="37"/>
    </row>
    <row r="95" spans="2:11" x14ac:dyDescent="0.15">
      <c r="C95" t="s">
        <v>201</v>
      </c>
      <c r="D95" s="37"/>
    </row>
    <row r="96" spans="2:11" x14ac:dyDescent="0.15">
      <c r="D96" s="37"/>
    </row>
    <row r="97" spans="3:4" x14ac:dyDescent="0.15">
      <c r="C97" s="36" t="s">
        <v>202</v>
      </c>
      <c r="D97" s="37"/>
    </row>
    <row r="98" spans="3:4" x14ac:dyDescent="0.15">
      <c r="D98" s="37" t="s">
        <v>203</v>
      </c>
    </row>
    <row r="99" spans="3:4" ht="67.5" x14ac:dyDescent="0.15">
      <c r="D99" s="80" t="s">
        <v>204</v>
      </c>
    </row>
    <row r="100" spans="3:4" x14ac:dyDescent="0.15">
      <c r="D100" s="37" t="s">
        <v>205</v>
      </c>
    </row>
    <row r="101" spans="3:4" x14ac:dyDescent="0.15">
      <c r="D101" s="37" t="s">
        <v>206</v>
      </c>
    </row>
    <row r="102" spans="3:4" x14ac:dyDescent="0.15">
      <c r="D102" s="52" t="s">
        <v>207</v>
      </c>
    </row>
    <row r="103" spans="3:4" x14ac:dyDescent="0.15">
      <c r="D103" s="52" t="s">
        <v>208</v>
      </c>
    </row>
    <row r="104" spans="3:4" x14ac:dyDescent="0.15">
      <c r="D104" s="52" t="s">
        <v>209</v>
      </c>
    </row>
    <row r="105" spans="3:4" x14ac:dyDescent="0.15">
      <c r="D105" s="52" t="s">
        <v>210</v>
      </c>
    </row>
    <row r="106" spans="3:4" x14ac:dyDescent="0.15">
      <c r="D106" s="52"/>
    </row>
    <row r="107" spans="3:4" x14ac:dyDescent="0.15">
      <c r="C107" s="36" t="s">
        <v>211</v>
      </c>
      <c r="D107" s="52"/>
    </row>
    <row r="108" spans="3:4" x14ac:dyDescent="0.15">
      <c r="D108" s="52"/>
    </row>
    <row r="109" spans="3:4" x14ac:dyDescent="0.15">
      <c r="D109" s="52" t="s">
        <v>212</v>
      </c>
    </row>
    <row r="110" spans="3:4" x14ac:dyDescent="0.15">
      <c r="D110" s="52"/>
    </row>
    <row r="111" spans="3:4" x14ac:dyDescent="0.15">
      <c r="C111" s="36" t="s">
        <v>213</v>
      </c>
      <c r="D111" s="52"/>
    </row>
    <row r="112" spans="3:4" x14ac:dyDescent="0.15">
      <c r="D112" s="52" t="s">
        <v>214</v>
      </c>
    </row>
    <row r="113" spans="2:4" ht="27" x14ac:dyDescent="0.15">
      <c r="D113" s="81" t="s">
        <v>215</v>
      </c>
    </row>
    <row r="114" spans="2:4" x14ac:dyDescent="0.15">
      <c r="D114" s="52" t="s">
        <v>216</v>
      </c>
    </row>
    <row r="115" spans="2:4" x14ac:dyDescent="0.15">
      <c r="D115" s="52" t="s">
        <v>217</v>
      </c>
    </row>
    <row r="116" spans="2:4" x14ac:dyDescent="0.15">
      <c r="D116" s="52" t="s">
        <v>218</v>
      </c>
    </row>
    <row r="117" spans="2:4" x14ac:dyDescent="0.15">
      <c r="D117" s="52" t="s">
        <v>219</v>
      </c>
    </row>
    <row r="118" spans="2:4" x14ac:dyDescent="0.15">
      <c r="D118" s="52" t="s">
        <v>220</v>
      </c>
    </row>
    <row r="119" spans="2:4" x14ac:dyDescent="0.15">
      <c r="D119" s="52"/>
    </row>
    <row r="120" spans="2:4" x14ac:dyDescent="0.15">
      <c r="C120" s="36" t="s">
        <v>221</v>
      </c>
      <c r="D120" s="52"/>
    </row>
    <row r="121" spans="2:4" x14ac:dyDescent="0.15">
      <c r="D121" s="52" t="s">
        <v>222</v>
      </c>
    </row>
    <row r="122" spans="2:4" x14ac:dyDescent="0.15">
      <c r="D122" s="52" t="s">
        <v>223</v>
      </c>
    </row>
    <row r="123" spans="2:4" x14ac:dyDescent="0.15">
      <c r="D123" s="52" t="s">
        <v>224</v>
      </c>
    </row>
    <row r="124" spans="2:4" x14ac:dyDescent="0.15">
      <c r="D124" s="52" t="s">
        <v>225</v>
      </c>
    </row>
    <row r="125" spans="2:4" x14ac:dyDescent="0.15">
      <c r="D125" s="52" t="s">
        <v>226</v>
      </c>
    </row>
    <row r="128" spans="2:4" x14ac:dyDescent="0.15">
      <c r="B128" s="23" t="s">
        <v>99</v>
      </c>
    </row>
    <row r="130" spans="3:9" x14ac:dyDescent="0.15">
      <c r="C130" s="52" t="s">
        <v>100</v>
      </c>
    </row>
    <row r="131" spans="3:9" x14ac:dyDescent="0.15">
      <c r="C131" s="52"/>
    </row>
    <row r="132" spans="3:9" x14ac:dyDescent="0.15">
      <c r="C132" s="36" t="s">
        <v>101</v>
      </c>
    </row>
    <row r="133" spans="3:9" x14ac:dyDescent="0.15">
      <c r="D133" s="85" t="s">
        <v>235</v>
      </c>
      <c r="E133" s="84"/>
      <c r="F133" s="84"/>
      <c r="G133" s="84"/>
      <c r="H133" s="84"/>
      <c r="I133" s="84"/>
    </row>
    <row r="134" spans="3:9" x14ac:dyDescent="0.15">
      <c r="D134" s="84" t="s">
        <v>102</v>
      </c>
      <c r="E134" s="84"/>
      <c r="F134" s="100"/>
      <c r="G134" s="100"/>
      <c r="H134" s="100"/>
      <c r="I134" s="100"/>
    </row>
    <row r="135" spans="3:9" x14ac:dyDescent="0.15">
      <c r="D135" s="84" t="s">
        <v>103</v>
      </c>
      <c r="E135" s="84"/>
      <c r="F135" s="100"/>
      <c r="G135" s="100"/>
      <c r="H135" s="100"/>
      <c r="I135" s="100"/>
    </row>
    <row r="137" spans="3:9" x14ac:dyDescent="0.15">
      <c r="C137" s="36" t="s">
        <v>104</v>
      </c>
    </row>
    <row r="138" spans="3:9" x14ac:dyDescent="0.15">
      <c r="D138" t="s">
        <v>106</v>
      </c>
    </row>
    <row r="139" spans="3:9" x14ac:dyDescent="0.15">
      <c r="C139" t="s">
        <v>105</v>
      </c>
      <c r="D139" s="83" t="s">
        <v>234</v>
      </c>
      <c r="E139" s="84"/>
      <c r="F139" s="84"/>
    </row>
    <row r="141" spans="3:9" x14ac:dyDescent="0.15">
      <c r="D141" t="s">
        <v>107</v>
      </c>
    </row>
    <row r="143" spans="3:9" x14ac:dyDescent="0.15">
      <c r="C143" s="36" t="s">
        <v>108</v>
      </c>
    </row>
    <row r="144" spans="3:9" x14ac:dyDescent="0.15">
      <c r="D144" s="52" t="s">
        <v>109</v>
      </c>
    </row>
    <row r="145" spans="2:6" x14ac:dyDescent="0.15">
      <c r="D145" s="52" t="s">
        <v>110</v>
      </c>
    </row>
    <row r="146" spans="2:6" ht="14.25" thickBot="1" x14ac:dyDescent="0.2"/>
    <row r="147" spans="2:6" ht="14.25" thickBot="1" x14ac:dyDescent="0.2">
      <c r="D147" s="3" t="s">
        <v>111</v>
      </c>
      <c r="E147" s="66" t="s">
        <v>112</v>
      </c>
      <c r="F147" s="68" t="s">
        <v>113</v>
      </c>
    </row>
    <row r="148" spans="2:6" ht="14.25" thickTop="1" x14ac:dyDescent="0.15">
      <c r="D148" s="24" t="s">
        <v>114</v>
      </c>
      <c r="E148" s="25" t="s">
        <v>119</v>
      </c>
      <c r="F148" s="28" t="s">
        <v>124</v>
      </c>
    </row>
    <row r="149" spans="2:6" x14ac:dyDescent="0.15">
      <c r="D149" s="1" t="s">
        <v>115</v>
      </c>
      <c r="E149" s="26" t="s">
        <v>120</v>
      </c>
      <c r="F149" s="30" t="s">
        <v>125</v>
      </c>
    </row>
    <row r="150" spans="2:6" ht="27" x14ac:dyDescent="0.15">
      <c r="D150" s="69" t="s">
        <v>116</v>
      </c>
      <c r="E150" s="26" t="s">
        <v>121</v>
      </c>
      <c r="F150" s="30" t="s">
        <v>126</v>
      </c>
    </row>
    <row r="151" spans="2:6" x14ac:dyDescent="0.15">
      <c r="D151" s="70" t="s">
        <v>117</v>
      </c>
      <c r="E151" s="71" t="s">
        <v>122</v>
      </c>
      <c r="F151" s="72" t="s">
        <v>127</v>
      </c>
    </row>
    <row r="152" spans="2:6" ht="14.25" thickBot="1" x14ac:dyDescent="0.2">
      <c r="D152" s="73" t="s">
        <v>118</v>
      </c>
      <c r="E152" s="74" t="s">
        <v>123</v>
      </c>
      <c r="F152" s="75" t="s">
        <v>128</v>
      </c>
    </row>
    <row r="154" spans="2:6" x14ac:dyDescent="0.15">
      <c r="C154" s="36" t="s">
        <v>129</v>
      </c>
    </row>
    <row r="155" spans="2:6" x14ac:dyDescent="0.15">
      <c r="D155" s="52" t="s">
        <v>227</v>
      </c>
    </row>
    <row r="156" spans="2:6" x14ac:dyDescent="0.15">
      <c r="D156" s="52" t="s">
        <v>130</v>
      </c>
    </row>
    <row r="159" spans="2:6" x14ac:dyDescent="0.15">
      <c r="B159" s="23" t="s">
        <v>131</v>
      </c>
    </row>
    <row r="160" spans="2:6" x14ac:dyDescent="0.15">
      <c r="C160" s="52" t="s">
        <v>228</v>
      </c>
    </row>
    <row r="161" spans="2:9" x14ac:dyDescent="0.15">
      <c r="C161" s="82" t="s">
        <v>229</v>
      </c>
      <c r="D161" s="53"/>
    </row>
    <row r="162" spans="2:9" x14ac:dyDescent="0.15">
      <c r="C162" s="85" t="s">
        <v>132</v>
      </c>
      <c r="D162" s="53"/>
      <c r="E162" s="53"/>
      <c r="F162" s="53"/>
    </row>
    <row r="163" spans="2:9" x14ac:dyDescent="0.15">
      <c r="C163" s="85" t="s">
        <v>236</v>
      </c>
      <c r="D163" s="84"/>
    </row>
    <row r="165" spans="2:9" x14ac:dyDescent="0.15">
      <c r="B165" s="23" t="s">
        <v>133</v>
      </c>
    </row>
    <row r="167" spans="2:9" x14ac:dyDescent="0.15">
      <c r="C167" s="52" t="s">
        <v>134</v>
      </c>
    </row>
    <row r="168" spans="2:9" x14ac:dyDescent="0.15">
      <c r="C168" s="15" t="s">
        <v>230</v>
      </c>
    </row>
    <row r="171" spans="2:9" x14ac:dyDescent="0.15">
      <c r="B171" s="23" t="s">
        <v>135</v>
      </c>
    </row>
    <row r="172" spans="2:9" x14ac:dyDescent="0.15">
      <c r="B172" s="23"/>
    </row>
    <row r="173" spans="2:9" x14ac:dyDescent="0.15">
      <c r="B173" s="23"/>
      <c r="C173" s="83" t="s">
        <v>241</v>
      </c>
      <c r="D173" s="84"/>
      <c r="E173" s="84"/>
    </row>
    <row r="174" spans="2:9" x14ac:dyDescent="0.15">
      <c r="B174" s="23"/>
    </row>
    <row r="175" spans="2:9" ht="14.25" thickBot="1" x14ac:dyDescent="0.2">
      <c r="D175" t="s">
        <v>141</v>
      </c>
    </row>
    <row r="176" spans="2:9" ht="14.25" thickBot="1" x14ac:dyDescent="0.2">
      <c r="D176" s="62" t="s">
        <v>136</v>
      </c>
      <c r="E176" s="63" t="s">
        <v>137</v>
      </c>
      <c r="F176" s="64" t="s">
        <v>138</v>
      </c>
      <c r="G176" s="64" t="s">
        <v>139</v>
      </c>
      <c r="H176" s="65" t="s">
        <v>140</v>
      </c>
      <c r="I176" s="76"/>
    </row>
    <row r="177" spans="4:9" ht="14.25" thickTop="1" x14ac:dyDescent="0.15">
      <c r="D177" s="102"/>
      <c r="E177" s="103"/>
      <c r="F177" s="104"/>
      <c r="G177" s="104"/>
      <c r="H177" s="105"/>
      <c r="I177" s="77"/>
    </row>
    <row r="178" spans="4:9" x14ac:dyDescent="0.15">
      <c r="D178" s="106"/>
      <c r="E178" s="107"/>
      <c r="F178" s="108"/>
      <c r="G178" s="108"/>
      <c r="H178" s="109"/>
      <c r="I178" s="77"/>
    </row>
    <row r="179" spans="4:9" x14ac:dyDescent="0.15">
      <c r="D179" s="106"/>
      <c r="E179" s="107"/>
      <c r="F179" s="108"/>
      <c r="G179" s="108"/>
      <c r="H179" s="109"/>
      <c r="I179" s="77"/>
    </row>
    <row r="180" spans="4:9" x14ac:dyDescent="0.15">
      <c r="D180" s="106"/>
      <c r="E180" s="107"/>
      <c r="F180" s="108"/>
      <c r="G180" s="108"/>
      <c r="H180" s="109"/>
      <c r="I180" s="77"/>
    </row>
    <row r="181" spans="4:9" x14ac:dyDescent="0.15">
      <c r="D181" s="106"/>
      <c r="E181" s="107"/>
      <c r="F181" s="108"/>
      <c r="G181" s="108"/>
      <c r="H181" s="109"/>
      <c r="I181" s="77"/>
    </row>
    <row r="182" spans="4:9" x14ac:dyDescent="0.15">
      <c r="D182" s="106"/>
      <c r="E182" s="107"/>
      <c r="F182" s="108"/>
      <c r="G182" s="108"/>
      <c r="H182" s="109"/>
      <c r="I182" s="77"/>
    </row>
    <row r="183" spans="4:9" x14ac:dyDescent="0.15">
      <c r="D183" s="106"/>
      <c r="E183" s="107"/>
      <c r="F183" s="108"/>
      <c r="G183" s="108"/>
      <c r="H183" s="109"/>
      <c r="I183" s="77"/>
    </row>
    <row r="184" spans="4:9" x14ac:dyDescent="0.15">
      <c r="D184" s="106"/>
      <c r="E184" s="107"/>
      <c r="F184" s="108"/>
      <c r="G184" s="108"/>
      <c r="H184" s="109"/>
      <c r="I184" s="77"/>
    </row>
    <row r="185" spans="4:9" x14ac:dyDescent="0.15">
      <c r="D185" s="106"/>
      <c r="E185" s="107"/>
      <c r="F185" s="108"/>
      <c r="G185" s="108"/>
      <c r="H185" s="109"/>
      <c r="I185" s="77"/>
    </row>
    <row r="186" spans="4:9" x14ac:dyDescent="0.15">
      <c r="D186" s="110"/>
      <c r="E186" s="111"/>
      <c r="F186" s="112"/>
      <c r="G186" s="112"/>
      <c r="H186" s="113"/>
      <c r="I186" s="77"/>
    </row>
    <row r="187" spans="4:9" x14ac:dyDescent="0.15">
      <c r="D187" s="110"/>
      <c r="E187" s="111"/>
      <c r="F187" s="112"/>
      <c r="G187" s="112"/>
      <c r="H187" s="113"/>
      <c r="I187" s="77"/>
    </row>
    <row r="188" spans="4:9" x14ac:dyDescent="0.15">
      <c r="D188" s="110"/>
      <c r="E188" s="111"/>
      <c r="F188" s="112"/>
      <c r="G188" s="112"/>
      <c r="H188" s="113"/>
      <c r="I188" s="77"/>
    </row>
    <row r="189" spans="4:9" x14ac:dyDescent="0.15">
      <c r="D189" s="110"/>
      <c r="E189" s="111"/>
      <c r="F189" s="112"/>
      <c r="G189" s="112"/>
      <c r="H189" s="113"/>
      <c r="I189" s="77"/>
    </row>
    <row r="190" spans="4:9" x14ac:dyDescent="0.15">
      <c r="D190" s="110"/>
      <c r="E190" s="111"/>
      <c r="F190" s="112"/>
      <c r="G190" s="112"/>
      <c r="H190" s="113"/>
      <c r="I190" s="77"/>
    </row>
    <row r="191" spans="4:9" x14ac:dyDescent="0.15">
      <c r="D191" s="110"/>
      <c r="E191" s="111"/>
      <c r="F191" s="112"/>
      <c r="G191" s="112"/>
      <c r="H191" s="113"/>
      <c r="I191" s="77"/>
    </row>
    <row r="192" spans="4:9" x14ac:dyDescent="0.15">
      <c r="D192" s="110"/>
      <c r="E192" s="111"/>
      <c r="F192" s="112"/>
      <c r="G192" s="112"/>
      <c r="H192" s="113"/>
      <c r="I192" s="77"/>
    </row>
    <row r="193" spans="2:9" x14ac:dyDescent="0.15">
      <c r="D193" s="110"/>
      <c r="E193" s="111"/>
      <c r="F193" s="112"/>
      <c r="G193" s="112"/>
      <c r="H193" s="113"/>
      <c r="I193" s="77"/>
    </row>
    <row r="194" spans="2:9" ht="14.25" thickBot="1" x14ac:dyDescent="0.2">
      <c r="D194" s="114"/>
      <c r="E194" s="115"/>
      <c r="F194" s="116"/>
      <c r="G194" s="116"/>
      <c r="H194" s="117"/>
      <c r="I194" s="77"/>
    </row>
    <row r="197" spans="2:9" x14ac:dyDescent="0.15">
      <c r="B197" s="23" t="s">
        <v>142</v>
      </c>
    </row>
    <row r="199" spans="2:9" x14ac:dyDescent="0.15">
      <c r="C199" s="36" t="s">
        <v>143</v>
      </c>
    </row>
    <row r="200" spans="2:9" x14ac:dyDescent="0.15">
      <c r="D200" t="s">
        <v>144</v>
      </c>
    </row>
    <row r="201" spans="2:9" x14ac:dyDescent="0.15">
      <c r="D201" t="s">
        <v>145</v>
      </c>
    </row>
    <row r="203" spans="2:9" x14ac:dyDescent="0.15">
      <c r="C203" s="36" t="s">
        <v>146</v>
      </c>
    </row>
    <row r="204" spans="2:9" x14ac:dyDescent="0.15">
      <c r="D204" t="s">
        <v>147</v>
      </c>
    </row>
    <row r="205" spans="2:9" x14ac:dyDescent="0.15">
      <c r="D205" t="s">
        <v>149</v>
      </c>
    </row>
    <row r="206" spans="2:9" x14ac:dyDescent="0.15">
      <c r="D206" t="s">
        <v>254</v>
      </c>
    </row>
    <row r="207" spans="2:9" x14ac:dyDescent="0.15">
      <c r="D207" t="s">
        <v>253</v>
      </c>
    </row>
    <row r="208" spans="2:9" x14ac:dyDescent="0.15">
      <c r="D208" t="s">
        <v>251</v>
      </c>
    </row>
    <row r="209" spans="4:8" x14ac:dyDescent="0.15">
      <c r="D209" s="118" t="s">
        <v>252</v>
      </c>
      <c r="E209" s="119"/>
      <c r="F209" s="119"/>
      <c r="G209" s="119"/>
      <c r="H209" s="119"/>
    </row>
    <row r="211" spans="4:8" x14ac:dyDescent="0.15">
      <c r="D211" t="s">
        <v>150</v>
      </c>
    </row>
    <row r="212" spans="4:8" x14ac:dyDescent="0.15">
      <c r="D212" t="s">
        <v>151</v>
      </c>
    </row>
    <row r="213" spans="4:8" x14ac:dyDescent="0.15">
      <c r="D213" t="s">
        <v>148</v>
      </c>
    </row>
    <row r="214" spans="4:8" x14ac:dyDescent="0.15">
      <c r="D214" t="s">
        <v>152</v>
      </c>
    </row>
    <row r="215" spans="4:8" x14ac:dyDescent="0.15">
      <c r="D215" t="s">
        <v>153</v>
      </c>
    </row>
    <row r="216" spans="4:8" x14ac:dyDescent="0.15">
      <c r="D216" t="s">
        <v>154</v>
      </c>
    </row>
    <row r="218" spans="4:8" x14ac:dyDescent="0.15">
      <c r="D218" t="s">
        <v>155</v>
      </c>
    </row>
    <row r="219" spans="4:8" x14ac:dyDescent="0.15">
      <c r="D219" t="s">
        <v>157</v>
      </c>
    </row>
    <row r="220" spans="4:8" x14ac:dyDescent="0.15">
      <c r="D220" t="s">
        <v>156</v>
      </c>
    </row>
    <row r="221" spans="4:8" x14ac:dyDescent="0.15">
      <c r="D221" t="s">
        <v>158</v>
      </c>
    </row>
    <row r="222" spans="4:8" x14ac:dyDescent="0.15">
      <c r="D222" t="s">
        <v>161</v>
      </c>
    </row>
    <row r="223" spans="4:8" x14ac:dyDescent="0.15">
      <c r="D223" t="s">
        <v>159</v>
      </c>
    </row>
    <row r="224" spans="4:8" x14ac:dyDescent="0.15">
      <c r="D224" t="s">
        <v>249</v>
      </c>
    </row>
    <row r="226" spans="2:4" x14ac:dyDescent="0.15">
      <c r="D226" t="s">
        <v>160</v>
      </c>
    </row>
    <row r="227" spans="2:4" x14ac:dyDescent="0.15">
      <c r="D227" t="s">
        <v>158</v>
      </c>
    </row>
    <row r="228" spans="2:4" x14ac:dyDescent="0.15">
      <c r="D228" t="s">
        <v>162</v>
      </c>
    </row>
    <row r="229" spans="2:4" x14ac:dyDescent="0.15">
      <c r="D229" t="s">
        <v>159</v>
      </c>
    </row>
    <row r="230" spans="2:4" x14ac:dyDescent="0.15">
      <c r="D230" t="s">
        <v>250</v>
      </c>
    </row>
    <row r="232" spans="2:4" x14ac:dyDescent="0.15">
      <c r="D232" t="s">
        <v>163</v>
      </c>
    </row>
    <row r="233" spans="2:4" x14ac:dyDescent="0.15">
      <c r="D233" t="s">
        <v>164</v>
      </c>
    </row>
    <row r="234" spans="2:4" x14ac:dyDescent="0.15">
      <c r="D234" t="s">
        <v>166</v>
      </c>
    </row>
    <row r="235" spans="2:4" x14ac:dyDescent="0.15">
      <c r="D235" t="s">
        <v>165</v>
      </c>
    </row>
    <row r="238" spans="2:4" x14ac:dyDescent="0.15">
      <c r="B238" s="23" t="s">
        <v>167</v>
      </c>
    </row>
    <row r="240" spans="2:4" x14ac:dyDescent="0.15">
      <c r="C240" s="36" t="s">
        <v>168</v>
      </c>
    </row>
    <row r="241" spans="3:4" x14ac:dyDescent="0.15">
      <c r="D241" t="s">
        <v>172</v>
      </c>
    </row>
    <row r="242" spans="3:4" x14ac:dyDescent="0.15">
      <c r="D242" t="s">
        <v>244</v>
      </c>
    </row>
    <row r="243" spans="3:4" x14ac:dyDescent="0.15">
      <c r="D243" t="s">
        <v>169</v>
      </c>
    </row>
    <row r="245" spans="3:4" x14ac:dyDescent="0.15">
      <c r="D245" t="s">
        <v>173</v>
      </c>
    </row>
    <row r="246" spans="3:4" x14ac:dyDescent="0.15">
      <c r="D246" s="130" t="s">
        <v>255</v>
      </c>
    </row>
    <row r="247" spans="3:4" x14ac:dyDescent="0.15">
      <c r="D247" t="s">
        <v>256</v>
      </c>
    </row>
    <row r="249" spans="3:4" x14ac:dyDescent="0.15">
      <c r="D249" t="s">
        <v>174</v>
      </c>
    </row>
    <row r="250" spans="3:4" x14ac:dyDescent="0.15">
      <c r="D250" s="53"/>
    </row>
    <row r="252" spans="3:4" x14ac:dyDescent="0.15">
      <c r="C252" s="36" t="s">
        <v>170</v>
      </c>
    </row>
    <row r="253" spans="3:4" x14ac:dyDescent="0.15">
      <c r="D253" s="52" t="s">
        <v>171</v>
      </c>
    </row>
    <row r="254" spans="3:4" x14ac:dyDescent="0.15">
      <c r="D254" s="52" t="s">
        <v>245</v>
      </c>
    </row>
    <row r="257" spans="2:6" x14ac:dyDescent="0.15">
      <c r="B257" s="23" t="s">
        <v>175</v>
      </c>
    </row>
    <row r="258" spans="2:6" x14ac:dyDescent="0.15">
      <c r="D258" s="83" t="s">
        <v>237</v>
      </c>
      <c r="E258" s="53"/>
      <c r="F258" s="53"/>
    </row>
    <row r="264" spans="2:6" x14ac:dyDescent="0.15">
      <c r="B264" s="23" t="s">
        <v>176</v>
      </c>
    </row>
    <row r="265" spans="2:6" x14ac:dyDescent="0.15">
      <c r="D265" s="83" t="s">
        <v>237</v>
      </c>
      <c r="E265" s="53"/>
      <c r="F265" s="53"/>
    </row>
    <row r="270" spans="2:6" x14ac:dyDescent="0.15">
      <c r="B270" s="23" t="s">
        <v>177</v>
      </c>
    </row>
    <row r="271" spans="2:6" x14ac:dyDescent="0.15">
      <c r="C271" t="s">
        <v>178</v>
      </c>
      <c r="D271" t="s">
        <v>179</v>
      </c>
    </row>
    <row r="273" spans="2:4" x14ac:dyDescent="0.15">
      <c r="D273" t="s">
        <v>180</v>
      </c>
    </row>
    <row r="274" spans="2:4" x14ac:dyDescent="0.15">
      <c r="D274" t="s">
        <v>247</v>
      </c>
    </row>
    <row r="275" spans="2:4" x14ac:dyDescent="0.15">
      <c r="D275" t="s">
        <v>248</v>
      </c>
    </row>
    <row r="277" spans="2:4" x14ac:dyDescent="0.15">
      <c r="D277" t="s">
        <v>187</v>
      </c>
    </row>
    <row r="278" spans="2:4" x14ac:dyDescent="0.15">
      <c r="D278" t="s">
        <v>181</v>
      </c>
    </row>
    <row r="279" spans="2:4" x14ac:dyDescent="0.15">
      <c r="D279" s="78" t="s">
        <v>182</v>
      </c>
    </row>
    <row r="280" spans="2:4" x14ac:dyDescent="0.15">
      <c r="D280" s="78" t="s">
        <v>184</v>
      </c>
    </row>
    <row r="281" spans="2:4" x14ac:dyDescent="0.15">
      <c r="D281" s="78" t="s">
        <v>185</v>
      </c>
    </row>
    <row r="282" spans="2:4" x14ac:dyDescent="0.15">
      <c r="D282" s="78" t="s">
        <v>183</v>
      </c>
    </row>
    <row r="283" spans="2:4" x14ac:dyDescent="0.15">
      <c r="D283" s="78" t="s">
        <v>186</v>
      </c>
    </row>
    <row r="286" spans="2:4" x14ac:dyDescent="0.15">
      <c r="B286" s="23" t="s">
        <v>188</v>
      </c>
      <c r="C286" s="79"/>
    </row>
    <row r="291" spans="2:6" x14ac:dyDescent="0.15">
      <c r="B291" s="23" t="s">
        <v>189</v>
      </c>
    </row>
    <row r="292" spans="2:6" x14ac:dyDescent="0.15">
      <c r="D292" s="36" t="s">
        <v>190</v>
      </c>
    </row>
    <row r="293" spans="2:6" x14ac:dyDescent="0.15">
      <c r="D293" t="s">
        <v>191</v>
      </c>
    </row>
    <row r="294" spans="2:6" x14ac:dyDescent="0.15">
      <c r="D294" t="s">
        <v>192</v>
      </c>
    </row>
    <row r="295" spans="2:6" x14ac:dyDescent="0.15">
      <c r="D295" t="s">
        <v>193</v>
      </c>
    </row>
    <row r="296" spans="2:6" x14ac:dyDescent="0.15">
      <c r="D296" t="s">
        <v>194</v>
      </c>
    </row>
    <row r="298" spans="2:6" x14ac:dyDescent="0.15">
      <c r="D298" s="101" t="s">
        <v>238</v>
      </c>
      <c r="E298" s="53"/>
      <c r="F298" s="53"/>
    </row>
    <row r="299" spans="2:6" x14ac:dyDescent="0.15">
      <c r="D299" s="85" t="s">
        <v>195</v>
      </c>
      <c r="E299" s="84"/>
      <c r="F299" s="84"/>
    </row>
    <row r="300" spans="2:6" x14ac:dyDescent="0.15">
      <c r="D300" s="131" t="s">
        <v>196</v>
      </c>
      <c r="E300" s="84"/>
      <c r="F300" s="84"/>
    </row>
    <row r="301" spans="2:6" x14ac:dyDescent="0.15">
      <c r="D301" s="131" t="s">
        <v>199</v>
      </c>
      <c r="E301" s="84"/>
      <c r="F301" s="84"/>
    </row>
    <row r="302" spans="2:6" x14ac:dyDescent="0.15">
      <c r="D302" s="131" t="s">
        <v>197</v>
      </c>
      <c r="E302" s="84"/>
      <c r="F302" s="84"/>
    </row>
    <row r="303" spans="2:6" x14ac:dyDescent="0.15">
      <c r="D303" s="131" t="s">
        <v>198</v>
      </c>
      <c r="E303" s="84"/>
      <c r="F303" s="84"/>
    </row>
  </sheetData>
  <mergeCells count="9">
    <mergeCell ref="C82:C83"/>
    <mergeCell ref="D73:D74"/>
    <mergeCell ref="D70:D72"/>
    <mergeCell ref="D78:D80"/>
    <mergeCell ref="D75:D77"/>
    <mergeCell ref="C70:C72"/>
    <mergeCell ref="C73:C74"/>
    <mergeCell ref="C75:C77"/>
    <mergeCell ref="C78:C8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飛</dc:creator>
  <cp:lastModifiedBy>m-arakawa@jp.fujitsu.com</cp:lastModifiedBy>
  <dcterms:created xsi:type="dcterms:W3CDTF">2015-04-24T02:33:52Z</dcterms:created>
  <dcterms:modified xsi:type="dcterms:W3CDTF">2015-07-16T11:08:33Z</dcterms:modified>
</cp:coreProperties>
</file>